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60" windowWidth="19200" windowHeight="8175" tabRatio="775" firstSheet="25" activeTab="34"/>
  </bookViews>
  <sheets>
    <sheet name="Тит" sheetId="1" r:id="rId1"/>
    <sheet name="свед" sheetId="2" r:id="rId2"/>
    <sheet name="науч напр" sheetId="3" r:id="rId3"/>
    <sheet name="таб1_фин НИР" sheetId="4" r:id="rId4"/>
    <sheet name="т2_ср-ва мин-в" sheetId="5" r:id="rId5"/>
    <sheet name="т3_ср-ваМОН" sheetId="6" r:id="rId6"/>
    <sheet name="свед_НИР" sheetId="33" r:id="rId7"/>
    <sheet name="т4_РФФИ и др" sheetId="8" r:id="rId8"/>
    <sheet name="свед гранты" sheetId="35" r:id="rId9"/>
    <sheet name="т5_ср-ва местн" sheetId="9" r:id="rId10"/>
    <sheet name="т6_ср-ва_хоз" sheetId="10" r:id="rId11"/>
    <sheet name="свед_хоздог " sheetId="36" r:id="rId12"/>
    <sheet name="т7_собств.ср-ва" sheetId="11" r:id="rId13"/>
    <sheet name="т8_межд" sheetId="12" r:id="rId14"/>
    <sheet name="т9_ФЦП" sheetId="40" r:id="rId15"/>
    <sheet name="т10_обл_знан" sheetId="14" r:id="rId16"/>
    <sheet name="т11_по приор_напр" sheetId="15" r:id="rId17"/>
    <sheet name="т12_уч_в_прогр" sheetId="16" r:id="rId18"/>
    <sheet name="т13_кадр_состав" sheetId="24" r:id="rId19"/>
    <sheet name="т14" sheetId="17" r:id="rId20"/>
    <sheet name="т15_кадр_по возр" sheetId="26" r:id="rId21"/>
    <sheet name="т16_докт+канд" sheetId="27" r:id="rId22"/>
    <sheet name="т17_аспирант" sheetId="18" r:id="rId23"/>
    <sheet name="т18_студ" sheetId="28" r:id="rId24"/>
    <sheet name="т19_НИРС" sheetId="20" r:id="rId25"/>
    <sheet name="т20_рез_НИРС" sheetId="21" r:id="rId26"/>
    <sheet name="т21_мт_база" sheetId="41" r:id="rId27"/>
    <sheet name="т22_Рез-стьНИР" sheetId="22" r:id="rId28"/>
    <sheet name="СТАТЬИ" sheetId="38" r:id="rId29"/>
    <sheet name="защиты" sheetId="39" r:id="rId30"/>
    <sheet name="монографии" sheetId="42" r:id="rId31"/>
    <sheet name="конференции" sheetId="43" r:id="rId32"/>
    <sheet name="выставки" sheetId="44" r:id="rId33"/>
    <sheet name="Прил А" sheetId="37" r:id="rId34"/>
    <sheet name="Прил.Б" sheetId="23" r:id="rId35"/>
    <sheet name="Прил.В" sheetId="45" r:id="rId36"/>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31" i="14" l="1"/>
  <c r="F8" i="45"/>
  <c r="G8" i="45"/>
  <c r="C8" i="45"/>
  <c r="D11" i="45"/>
  <c r="D8" i="45" s="1"/>
  <c r="E11" i="45"/>
  <c r="E8" i="45" s="1"/>
  <c r="F11" i="45"/>
  <c r="G11" i="45"/>
  <c r="H11" i="45"/>
  <c r="H8" i="45" s="1"/>
  <c r="I11" i="45"/>
  <c r="I8" i="45" s="1"/>
  <c r="C11" i="45"/>
  <c r="G7" i="14"/>
  <c r="C9" i="22"/>
  <c r="G17" i="14" l="1"/>
  <c r="C9" i="4"/>
  <c r="C10" i="4"/>
  <c r="C11" i="4"/>
  <c r="C12" i="4"/>
  <c r="C8" i="4"/>
  <c r="G29" i="14"/>
  <c r="F29" i="14"/>
  <c r="D29" i="14" s="1"/>
  <c r="F27" i="14"/>
  <c r="F25" i="14"/>
  <c r="D25" i="14" s="1"/>
  <c r="F22" i="14"/>
  <c r="G22" i="14"/>
  <c r="F19" i="14"/>
  <c r="D19" i="14" s="1"/>
  <c r="G19" i="14"/>
  <c r="F17" i="14"/>
  <c r="F14" i="14"/>
  <c r="G14" i="14"/>
  <c r="F12" i="14"/>
  <c r="G12" i="14"/>
  <c r="D12" i="14" s="1"/>
  <c r="D9" i="14"/>
  <c r="F10" i="14"/>
  <c r="D10" i="14" s="1"/>
  <c r="D11" i="14"/>
  <c r="D13" i="14"/>
  <c r="D15" i="14"/>
  <c r="D16" i="14"/>
  <c r="D18" i="14"/>
  <c r="D20" i="14"/>
  <c r="D21" i="14"/>
  <c r="D23" i="14"/>
  <c r="D24" i="14"/>
  <c r="D26" i="14"/>
  <c r="D28" i="14"/>
  <c r="D30" i="14"/>
  <c r="D32" i="14"/>
  <c r="F8" i="14"/>
  <c r="D8" i="14" s="1"/>
  <c r="D7" i="14"/>
  <c r="C30" i="22"/>
  <c r="C26" i="22"/>
  <c r="C23" i="22"/>
  <c r="C22" i="22"/>
  <c r="C16" i="22"/>
  <c r="C15" i="22"/>
  <c r="C13" i="21"/>
  <c r="C8" i="21"/>
  <c r="C4" i="21"/>
  <c r="C12" i="20"/>
  <c r="C11" i="20"/>
  <c r="C10" i="20"/>
  <c r="C9" i="20"/>
  <c r="C8" i="20"/>
  <c r="C7" i="20"/>
  <c r="C6" i="20"/>
  <c r="C5" i="20"/>
  <c r="D17" i="14" l="1"/>
  <c r="D27" i="14"/>
  <c r="D22" i="14"/>
  <c r="D14" i="14"/>
  <c r="C11" i="22"/>
</calcChain>
</file>

<file path=xl/sharedStrings.xml><?xml version="1.0" encoding="utf-8"?>
<sst xmlns="http://schemas.openxmlformats.org/spreadsheetml/2006/main" count="2196" uniqueCount="1399">
  <si>
    <t>МИНИСТЕРСТВО ОБРАЗОВАНИЯ И НАУКИ РОССИЙСКОЙ ФЕДЕРАЦИИ</t>
  </si>
  <si>
    <t>УТВЕРЖДАЮ</t>
  </si>
  <si>
    <t>"        "</t>
  </si>
  <si>
    <t>МП</t>
  </si>
  <si>
    <t>ОТЧЕТ</t>
  </si>
  <si>
    <t>о научной деятельности</t>
  </si>
  <si>
    <t>Показатель</t>
  </si>
  <si>
    <t>Код строки</t>
  </si>
  <si>
    <t>Количество</t>
  </si>
  <si>
    <t>01</t>
  </si>
  <si>
    <t>02</t>
  </si>
  <si>
    <t>03</t>
  </si>
  <si>
    <t>04</t>
  </si>
  <si>
    <t>05</t>
  </si>
  <si>
    <t>06</t>
  </si>
  <si>
    <t>07</t>
  </si>
  <si>
    <t>08</t>
  </si>
  <si>
    <t>09</t>
  </si>
  <si>
    <t>10</t>
  </si>
  <si>
    <t>11</t>
  </si>
  <si>
    <t>12</t>
  </si>
  <si>
    <t>13</t>
  </si>
  <si>
    <t>14</t>
  </si>
  <si>
    <t>15</t>
  </si>
  <si>
    <t>16</t>
  </si>
  <si>
    <t>17</t>
  </si>
  <si>
    <t>18</t>
  </si>
  <si>
    <t>19</t>
  </si>
  <si>
    <t>20</t>
  </si>
  <si>
    <t>21</t>
  </si>
  <si>
    <t>22</t>
  </si>
  <si>
    <t>23</t>
  </si>
  <si>
    <t>24</t>
  </si>
  <si>
    <t>Институт</t>
  </si>
  <si>
    <t>Факультет</t>
  </si>
  <si>
    <t>Кафедра</t>
  </si>
  <si>
    <t>Отдел докторантуры и аспирантуры</t>
  </si>
  <si>
    <t>из них:</t>
  </si>
  <si>
    <t>Учебно-научные подразделения, всего</t>
  </si>
  <si>
    <t>учебно-научная (научно-учебная) лаборатория</t>
  </si>
  <si>
    <t>научно-образовательный центр</t>
  </si>
  <si>
    <t>базовая кафедра ВУЗа в научной организации</t>
  </si>
  <si>
    <t>Базовая (проблемная, отраслевая) лаборатория в ВУЗе</t>
  </si>
  <si>
    <t>Научно-исследовательсткая часть, научно-исследовательский сектор и др.</t>
  </si>
  <si>
    <t>Научно-исследовательский институт</t>
  </si>
  <si>
    <t>Проектно-конструкторское бюро, опытно-конструкторское бюро</t>
  </si>
  <si>
    <t>Коли-чество</t>
  </si>
  <si>
    <t>Инженерный центр</t>
  </si>
  <si>
    <t>Научный центр</t>
  </si>
  <si>
    <t>Научно-методический центр</t>
  </si>
  <si>
    <t>Подразделение научно-технической информации</t>
  </si>
  <si>
    <t>Патентно-лицензионное подразделение</t>
  </si>
  <si>
    <t>Инновационно-технологический центр</t>
  </si>
  <si>
    <t>Центр трансфера технологий</t>
  </si>
  <si>
    <t>Технопарк</t>
  </si>
  <si>
    <t>Бизнес-инкубатор</t>
  </si>
  <si>
    <t>Центр коллективного пользования научным оборудованием и экспериментальными установками</t>
  </si>
  <si>
    <t>Опытная база (опытно-экспериментальное производство)</t>
  </si>
  <si>
    <t>Полное наименование лаборатории</t>
  </si>
  <si>
    <t>Штатная численность, чел.</t>
  </si>
  <si>
    <t>Научное направление</t>
  </si>
  <si>
    <t>Коды по ГРНТИ</t>
  </si>
  <si>
    <t>Общее кол-во</t>
  </si>
  <si>
    <t>В т.ч. в отчетном году</t>
  </si>
  <si>
    <t>Таблица 1</t>
  </si>
  <si>
    <t>Объем финанси-рования, тыс. руб.</t>
  </si>
  <si>
    <t>В т.ч. из средств, тыс. руб.:</t>
  </si>
  <si>
    <t>Всего</t>
  </si>
  <si>
    <t>из них Минобрнауки России</t>
  </si>
  <si>
    <t>фондов поддержки научной, научно-технической и инновационной деятельности</t>
  </si>
  <si>
    <t>субъектов федерации, местных бюджетов</t>
  </si>
  <si>
    <t>российских хозяйствующих субъектов</t>
  </si>
  <si>
    <t>зарубежных источников</t>
  </si>
  <si>
    <t>Таблица 2</t>
  </si>
  <si>
    <t>Министерства (с учетом подведомственных федеральных агенств и служб) и ведомства</t>
  </si>
  <si>
    <t>Количество НИОКР (проектов)</t>
  </si>
  <si>
    <t>Объем финансирования, тыс.руб.</t>
  </si>
  <si>
    <t>В том числе:</t>
  </si>
  <si>
    <t>по ФПЦ</t>
  </si>
  <si>
    <t>по научно-техническим программам, отдельным проектам</t>
  </si>
  <si>
    <t>по грантам</t>
  </si>
  <si>
    <t>В том числе выполнено собственными силами, тыс.руб.</t>
  </si>
  <si>
    <t>Министерство образования и науки РФ</t>
  </si>
  <si>
    <t>Другие ведомства</t>
  </si>
  <si>
    <t>Таблица 3</t>
  </si>
  <si>
    <t>Кол-во НИОКР, проектов, стипендий</t>
  </si>
  <si>
    <r>
      <rPr>
        <sz val="11"/>
        <rFont val="Times New Roman"/>
        <family val="1"/>
        <charset val="204"/>
      </rPr>
      <t>НИОКР по федеральным целевым программам</t>
    </r>
  </si>
  <si>
    <r>
      <rPr>
        <sz val="11"/>
        <rFont val="Times New Roman"/>
        <family val="1"/>
        <charset val="204"/>
      </rPr>
      <t>НИОКР по программе стратегического развития вуза</t>
    </r>
  </si>
  <si>
    <r>
      <rPr>
        <sz val="11"/>
        <rFont val="Times New Roman"/>
        <family val="1"/>
        <charset val="204"/>
      </rPr>
      <t>НИОКР в рамках мероприятий по повышению международной конкурентоспособности вуза среди ведущих мировых научно-образовательных центров (ТОП 100)</t>
    </r>
  </si>
  <si>
    <t>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 (Постановление Правительства РФ от 7 июня 2012 г. № 563)</t>
  </si>
  <si>
    <t>Объем финансирования, т. р.</t>
  </si>
  <si>
    <t>В т.ч. выполнено собственными силами, т. р.</t>
  </si>
  <si>
    <r>
      <rPr>
        <sz val="12"/>
        <rFont val="Times New Roman"/>
        <family val="1"/>
        <charset val="204"/>
      </rPr>
      <t>Российского фонда фундаментальных исследований</t>
    </r>
  </si>
  <si>
    <r>
      <rPr>
        <sz val="12"/>
        <rFont val="Times New Roman"/>
        <family val="1"/>
        <charset val="204"/>
      </rPr>
      <t>Российского гуманитарного научного фонда</t>
    </r>
  </si>
  <si>
    <r>
      <rPr>
        <sz val="12"/>
        <rFont val="Times New Roman"/>
        <family val="1"/>
        <charset val="204"/>
      </rPr>
      <t>других государственных фондов (расшифровка по каждому фонду указывается в Приложении А)</t>
    </r>
  </si>
  <si>
    <r>
      <rPr>
        <sz val="12"/>
        <rFont val="Times New Roman"/>
        <family val="1"/>
        <charset val="204"/>
      </rPr>
      <t>российских негосударственных фондов поддержки научной, научно-технической, инновационной деятельности (расшифровка по каждому фонду указывается в Приложении Б)</t>
    </r>
  </si>
  <si>
    <t>государственных фондов поддержки научной, научно-технической, инновационной деятельности, в том числе:</t>
  </si>
  <si>
    <t>Таблица 4</t>
  </si>
  <si>
    <t>Таблица 5</t>
  </si>
  <si>
    <t>Кол-во грантов (проектов)</t>
  </si>
  <si>
    <t>Кол-во проектов</t>
  </si>
  <si>
    <t>…………………………..
(перечень грантодателей)</t>
  </si>
  <si>
    <t xml:space="preserve">гранты всего
в том числе: </t>
  </si>
  <si>
    <t xml:space="preserve">целевые программы, научно-технические программы и проекты, всего,
в том числе: </t>
  </si>
  <si>
    <t xml:space="preserve">………………………………….
(перечень ЦП, НТП и проектов) </t>
  </si>
  <si>
    <t>Таблица 6</t>
  </si>
  <si>
    <t>Кол-во НИОКР</t>
  </si>
  <si>
    <t>по договорам с организациями, получившими субсидии на реализацию комплексных проектов по созданию высокотехнологичного производства (Постановление Правительства РФ от 9 апреля 2010 г. № 218)</t>
  </si>
  <si>
    <r>
      <t>Всего,</t>
    </r>
    <r>
      <rPr>
        <i/>
        <sz val="12"/>
        <rFont val="Times New Roman"/>
        <family val="1"/>
        <charset val="204"/>
      </rPr>
      <t xml:space="preserve"> в том числе:</t>
    </r>
  </si>
  <si>
    <r>
      <t xml:space="preserve">Всего, </t>
    </r>
    <r>
      <rPr>
        <i/>
        <sz val="12"/>
        <rFont val="Times New Roman"/>
        <family val="1"/>
        <charset val="204"/>
      </rPr>
      <t>в том числе:</t>
    </r>
  </si>
  <si>
    <r>
      <t>Всего,</t>
    </r>
    <r>
      <rPr>
        <i/>
        <sz val="12"/>
        <rFont val="Times New Roman"/>
        <family val="1"/>
        <charset val="204"/>
      </rPr>
      <t xml:space="preserve"> в том числе средства:</t>
    </r>
  </si>
  <si>
    <t>Таблица 7</t>
  </si>
  <si>
    <t>собственные средства</t>
  </si>
  <si>
    <t>Таблица 8</t>
  </si>
  <si>
    <t>Перечень тем</t>
  </si>
  <si>
    <t>Ф.И.О. руководителя проекта</t>
  </si>
  <si>
    <t>Код по ГРНТИ</t>
  </si>
  <si>
    <t>Страна-партнер</t>
  </si>
  <si>
    <t>Сроки проведения (дд.мм.гггг)</t>
  </si>
  <si>
    <t>Объем финансирования тыс. руб.</t>
  </si>
  <si>
    <t>В т. ч. выполнено в отчетном году собственными силами, т.р.</t>
  </si>
  <si>
    <t>Финанси-рующая организация</t>
  </si>
  <si>
    <t>начало</t>
  </si>
  <si>
    <t>окончание</t>
  </si>
  <si>
    <t>всего</t>
  </si>
  <si>
    <t>Всего по зарубежным грантам и контрактам</t>
  </si>
  <si>
    <r>
      <rPr>
        <sz val="12"/>
        <rFont val="Times New Roman"/>
        <family val="1"/>
        <charset val="204"/>
      </rPr>
      <t>Область знания</t>
    </r>
  </si>
  <si>
    <r>
      <rPr>
        <sz val="12"/>
        <rFont val="Times New Roman"/>
        <family val="1"/>
        <charset val="204"/>
      </rPr>
      <t>Код строки</t>
    </r>
  </si>
  <si>
    <r>
      <rPr>
        <sz val="12"/>
        <rFont val="Times New Roman"/>
        <family val="1"/>
        <charset val="204"/>
      </rPr>
      <t>Код по ГРНТИ</t>
    </r>
  </si>
  <si>
    <r>
      <rPr>
        <sz val="10"/>
        <rFont val="Times New Roman"/>
        <family val="1"/>
        <charset val="204"/>
      </rPr>
      <t>прикладные исследования</t>
    </r>
  </si>
  <si>
    <t>фундамен-тальные исследования</t>
  </si>
  <si>
    <t>Объем финанси-рования, тыс. р.</t>
  </si>
  <si>
    <t>В том числе, тыс. руб.</t>
  </si>
  <si>
    <t>Таблица 10</t>
  </si>
  <si>
    <t>Таблица 11</t>
  </si>
  <si>
    <r>
      <rPr>
        <sz val="12"/>
        <rFont val="Times New Roman"/>
        <family val="1"/>
        <charset val="204"/>
      </rPr>
      <t>Приоритетные направления развития науки, технологий и техники в Российской Федерации</t>
    </r>
  </si>
  <si>
    <r>
      <rPr>
        <sz val="12"/>
        <rFont val="Times New Roman"/>
        <family val="1"/>
        <charset val="204"/>
      </rPr>
      <t>Объем финансирования научных исследований и разработок по приоритетным направлениям развития науки, технологий и техники, тыс. р.</t>
    </r>
  </si>
  <si>
    <r>
      <rPr>
        <sz val="12"/>
        <rFont val="Times New Roman"/>
        <family val="1"/>
        <charset val="204"/>
      </rPr>
      <t>Безопасность и противодействие терроризму</t>
    </r>
  </si>
  <si>
    <r>
      <rPr>
        <sz val="12"/>
        <rFont val="Times New Roman"/>
        <family val="1"/>
        <charset val="204"/>
      </rPr>
      <t>Индустрия наносистем</t>
    </r>
  </si>
  <si>
    <r>
      <rPr>
        <sz val="12"/>
        <rFont val="Times New Roman"/>
        <family val="1"/>
        <charset val="204"/>
      </rPr>
      <t>Информационно-телекоммуникационные системы</t>
    </r>
  </si>
  <si>
    <r>
      <rPr>
        <sz val="12"/>
        <rFont val="Times New Roman"/>
        <family val="1"/>
        <charset val="204"/>
      </rPr>
      <t>Науки о жизни</t>
    </r>
  </si>
  <si>
    <r>
      <rPr>
        <sz val="12"/>
        <rFont val="Times New Roman"/>
        <family val="1"/>
        <charset val="204"/>
      </rPr>
      <t>Перспективные виды вооружения, военной и специальной техники</t>
    </r>
  </si>
  <si>
    <r>
      <rPr>
        <sz val="12"/>
        <rFont val="Times New Roman"/>
        <family val="1"/>
        <charset val="204"/>
      </rPr>
      <t>Рациональное природопользование</t>
    </r>
  </si>
  <si>
    <r>
      <rPr>
        <sz val="12"/>
        <rFont val="Times New Roman"/>
        <family val="1"/>
        <charset val="204"/>
      </rPr>
      <t>Транспортные и космические системы</t>
    </r>
  </si>
  <si>
    <r>
      <rPr>
        <sz val="12"/>
        <rFont val="Times New Roman"/>
        <family val="1"/>
        <charset val="204"/>
      </rPr>
      <t>Энергоэффективность, энергосбережение, ядерная энергетика</t>
    </r>
  </si>
  <si>
    <r>
      <rPr>
        <sz val="12"/>
        <rFont val="Times New Roman"/>
        <family val="1"/>
        <charset val="204"/>
      </rPr>
      <t xml:space="preserve">Всего, </t>
    </r>
    <r>
      <rPr>
        <i/>
        <sz val="12"/>
        <rFont val="Times New Roman"/>
        <family val="1"/>
        <charset val="204"/>
      </rPr>
      <t>в том числе:</t>
    </r>
  </si>
  <si>
    <t>Таблица 12</t>
  </si>
  <si>
    <r>
      <rPr>
        <sz val="12"/>
        <rFont val="Times New Roman"/>
        <family val="1"/>
        <charset val="204"/>
      </rPr>
      <t>Направление</t>
    </r>
  </si>
  <si>
    <r>
      <rPr>
        <sz val="11"/>
        <rFont val="Times New Roman"/>
        <family val="1"/>
        <charset val="204"/>
      </rPr>
      <t>средства государственной поддержки вуза - победителя конкурса на предоставление поддержки для реализации проектов по подготовке высококвалифицированных кадров для предприятий и организаций регионов («Кадры для регионов»)</t>
    </r>
  </si>
  <si>
    <r>
      <rPr>
        <sz val="11"/>
        <rFont val="Times New Roman"/>
        <family val="1"/>
        <charset val="204"/>
      </rPr>
      <t>средства государственной поддержки вуза - победителя конкурсного отбора программ развития деятельности студенческих объединений образовательных учреждений высшего профессионального образования</t>
    </r>
  </si>
  <si>
    <r>
      <rPr>
        <sz val="11"/>
        <rFont val="Times New Roman"/>
        <family val="1"/>
        <charset val="204"/>
      </rPr>
      <t>средства по договорам с организациями, получившими субсидии на реализацию комплексных проектов по созданию высокотехнологичного производства (Постановление Правительства РФ от 9 апреля 2010 г. № 218)</t>
    </r>
  </si>
  <si>
    <r>
      <rPr>
        <sz val="11"/>
        <rFont val="Times New Roman"/>
        <family val="1"/>
        <charset val="204"/>
      </rPr>
      <t>гранты Правительства РФ для государственной поддержки научных исследований, проводимых под руководством ведущих ученых в российских вузах (Постановление Правительства РФ от 9 апреля 2010 г. №220)</t>
    </r>
  </si>
  <si>
    <r>
      <rPr>
        <sz val="11"/>
        <rFont val="Times New Roman"/>
        <family val="1"/>
        <charset val="204"/>
      </rPr>
      <t>гранты для государственной поддержки научных исследований, проводимых ведущими научными школами Российской Федерации</t>
    </r>
  </si>
  <si>
    <r>
      <rPr>
        <sz val="11"/>
        <rFont val="Times New Roman"/>
        <family val="1"/>
        <charset val="204"/>
      </rPr>
      <t>гранты Президента Российской Федерации для государственной поддержки научных исследований, проводимых молодыми российскими учеными - кандидатами наук и докторами наук</t>
    </r>
  </si>
  <si>
    <t>Объем финансирования государственной поддержки, т. р.</t>
  </si>
  <si>
    <t>Таблица 14</t>
  </si>
  <si>
    <r>
      <rPr>
        <sz val="12"/>
        <rFont val="Times New Roman"/>
        <family val="1"/>
        <charset val="204"/>
      </rPr>
      <t>Показатель</t>
    </r>
  </si>
  <si>
    <r>
      <rPr>
        <sz val="12"/>
        <rFont val="Times New Roman"/>
        <family val="1"/>
        <charset val="204"/>
      </rPr>
      <t>Руководители вуза (организации)</t>
    </r>
  </si>
  <si>
    <r>
      <rPr>
        <sz val="12"/>
        <rFont val="Times New Roman"/>
        <family val="1"/>
        <charset val="204"/>
      </rPr>
      <t>руководители структурных подразделений</t>
    </r>
  </si>
  <si>
    <r>
      <rPr>
        <sz val="12"/>
        <rFont val="Times New Roman"/>
        <family val="1"/>
        <charset val="204"/>
      </rPr>
      <t>профессорско-преподавательский состав</t>
    </r>
  </si>
  <si>
    <r>
      <rPr>
        <sz val="12"/>
        <rFont val="Times New Roman"/>
        <family val="1"/>
        <charset val="204"/>
      </rPr>
      <t>административно-хозяйственный, учебно-вспомогательный и прочий обслуживающий персонал</t>
    </r>
  </si>
  <si>
    <r>
      <rPr>
        <sz val="12"/>
        <rFont val="Times New Roman"/>
        <family val="1"/>
        <charset val="204"/>
      </rPr>
      <t>руководители научных подразделений</t>
    </r>
  </si>
  <si>
    <r>
      <rPr>
        <sz val="12"/>
        <rFont val="Times New Roman"/>
        <family val="1"/>
        <charset val="204"/>
      </rPr>
      <t>руководители других структурных подразделений</t>
    </r>
  </si>
  <si>
    <r>
      <rPr>
        <sz val="12"/>
        <rFont val="Times New Roman"/>
        <family val="1"/>
        <charset val="204"/>
      </rPr>
      <t>научные работники</t>
    </r>
  </si>
  <si>
    <r>
      <rPr>
        <sz val="12"/>
        <rFont val="Times New Roman"/>
        <family val="1"/>
        <charset val="204"/>
      </rPr>
      <t>научно-технические работники (специалисты)</t>
    </r>
  </si>
  <si>
    <r>
      <rPr>
        <sz val="12"/>
        <rFont val="Times New Roman"/>
        <family val="1"/>
        <charset val="204"/>
      </rPr>
      <t>работники сферы научного обслуживания</t>
    </r>
  </si>
  <si>
    <r>
      <rPr>
        <sz val="12"/>
        <rFont val="Times New Roman"/>
        <family val="1"/>
        <charset val="204"/>
      </rPr>
      <t>Работники иных профессиональных квалификационных групп должностей</t>
    </r>
  </si>
  <si>
    <r>
      <rPr>
        <sz val="12"/>
        <rFont val="Times New Roman"/>
        <family val="1"/>
        <charset val="204"/>
      </rPr>
      <t>Работники других организаций</t>
    </r>
  </si>
  <si>
    <r>
      <rPr>
        <sz val="12"/>
        <rFont val="Times New Roman"/>
        <family val="1"/>
        <charset val="204"/>
      </rPr>
      <t>Докторанты</t>
    </r>
  </si>
  <si>
    <r>
      <rPr>
        <sz val="12"/>
        <rFont val="Times New Roman"/>
        <family val="1"/>
        <charset val="204"/>
      </rPr>
      <t>Аспиранты очной формы обучения</t>
    </r>
  </si>
  <si>
    <r>
      <rPr>
        <sz val="10"/>
        <rFont val="Times New Roman"/>
        <family val="1"/>
        <charset val="204"/>
      </rPr>
      <t>Численность работников, докторантов и аспирантов, чел.</t>
    </r>
  </si>
  <si>
    <r>
      <rPr>
        <sz val="10"/>
        <rFont val="Times New Roman"/>
        <family val="1"/>
        <charset val="204"/>
      </rPr>
      <t>Из них участвовали в выполнении научных исследований и разработок на возмездной основе, чел.</t>
    </r>
  </si>
  <si>
    <r>
      <rPr>
        <sz val="12"/>
        <rFont val="Times New Roman"/>
        <family val="1"/>
        <charset val="204"/>
      </rPr>
      <t>Работники подразделений вуза, реализующих функции высшего и дополнительного профессионального образования, всего</t>
    </r>
    <r>
      <rPr>
        <i/>
        <sz val="12"/>
        <rFont val="Times New Roman"/>
        <family val="1"/>
        <charset val="204"/>
      </rPr>
      <t>, в том числе:</t>
    </r>
  </si>
  <si>
    <t>Таблица 17</t>
  </si>
  <si>
    <t>2.3 ПОДГОТОВКА КАДРОВ ВЫСШЕЙ НАУЧНОЙ КВАЛИФИКАЦИИ И СПЕЦИАЛИСТОВ</t>
  </si>
  <si>
    <t>Отрасль науки</t>
  </si>
  <si>
    <t>Шифр</t>
  </si>
  <si>
    <t>Числен-ность доктора-нтов</t>
  </si>
  <si>
    <t>Фактичес-кий выпуск докторан-тов</t>
  </si>
  <si>
    <t>В том числе</t>
  </si>
  <si>
    <t>с защитой в срок</t>
  </si>
  <si>
    <t>Числен-ность аспиран-тов всех форм обучения</t>
  </si>
  <si>
    <t>Фактичес-кий выпуск аспиран-тов всех форм обучения</t>
  </si>
  <si>
    <t>Числен-ность соиска-елей</t>
  </si>
  <si>
    <t>Защищено диссертаций соискателями</t>
  </si>
  <si>
    <t>Защищено кандидатских диссертаций</t>
  </si>
  <si>
    <t>докто-рских</t>
  </si>
  <si>
    <t>канди-датских</t>
  </si>
  <si>
    <t>лицами, выпущенными из аспиранту-ры в отчетном году без защиты диссертации</t>
  </si>
  <si>
    <t>лицами, прошедшими аспирантскую подготовку до отчетного года</t>
  </si>
  <si>
    <t>Защищено диссертаций в диссертационных советах ВУЗа</t>
  </si>
  <si>
    <t>гранты Правительства Российской Федерации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</si>
  <si>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гранты для государственной поддержки научных исследований, проводимых ведущими научными школами Российской Федерации</t>
  </si>
  <si>
    <t>гранты Президента Российской Федерации для государственной поддержки научных исследований, проводимых молодыми российскими учеными - кандидатами наук и докторами наук</t>
  </si>
  <si>
    <r>
      <t xml:space="preserve">Всего по грантам, 
</t>
    </r>
    <r>
      <rPr>
        <i/>
        <sz val="12"/>
        <color theme="1"/>
        <rFont val="Times New Roman"/>
        <family val="1"/>
        <charset val="204"/>
      </rPr>
      <t>в т.ч.:</t>
    </r>
  </si>
  <si>
    <r>
      <t xml:space="preserve">Всего по контрактам, </t>
    </r>
    <r>
      <rPr>
        <i/>
        <sz val="12"/>
        <color theme="1"/>
        <rFont val="Times New Roman"/>
        <family val="1"/>
        <charset val="204"/>
      </rPr>
      <t>в т.ч.:</t>
    </r>
  </si>
  <si>
    <t>Таблица 19</t>
  </si>
  <si>
    <r>
      <rPr>
        <sz val="12"/>
        <rFont val="Times New Roman"/>
        <family val="1"/>
        <charset val="204"/>
      </rPr>
      <t>международные, всероссийские, региональные</t>
    </r>
  </si>
  <si>
    <r>
      <rPr>
        <sz val="12"/>
        <rFont val="Times New Roman"/>
        <family val="1"/>
        <charset val="204"/>
      </rPr>
      <t>Студенческие научные и научно-технические конференции и т.п., организованные вузом, всего, из них:</t>
    </r>
  </si>
  <si>
    <r>
      <rPr>
        <sz val="12"/>
        <rFont val="Times New Roman"/>
        <family val="1"/>
        <charset val="204"/>
      </rPr>
      <t>с оплатой труда</t>
    </r>
  </si>
  <si>
    <r>
      <rPr>
        <sz val="12"/>
        <rFont val="Times New Roman"/>
        <family val="1"/>
        <charset val="204"/>
      </rPr>
      <t xml:space="preserve">Конкурсы на лучшую НИР студентов, организованные вузом, всего, </t>
    </r>
    <r>
      <rPr>
        <i/>
        <sz val="12"/>
        <rFont val="Times New Roman"/>
        <family val="1"/>
        <charset val="204"/>
      </rPr>
      <t>из них:</t>
    </r>
  </si>
  <si>
    <r>
      <rPr>
        <sz val="12"/>
        <rFont val="Times New Roman"/>
        <family val="1"/>
        <charset val="204"/>
      </rPr>
      <t xml:space="preserve">Выставки студенческих работ, организованные вузом, всего, </t>
    </r>
    <r>
      <rPr>
        <i/>
        <sz val="12"/>
        <rFont val="Times New Roman"/>
        <family val="1"/>
        <charset val="204"/>
      </rPr>
      <t>из них:</t>
    </r>
  </si>
  <si>
    <r>
      <rPr>
        <sz val="12"/>
        <rFont val="Times New Roman"/>
        <family val="1"/>
        <charset val="204"/>
      </rPr>
      <t>Численность студентов очной формы обучения, принимавших участие в выполнении научных исследований и разработок, всего,</t>
    </r>
    <r>
      <rPr>
        <i/>
        <sz val="12"/>
        <rFont val="Times New Roman"/>
        <family val="1"/>
        <charset val="204"/>
      </rPr>
      <t xml:space="preserve"> из них:</t>
    </r>
  </si>
  <si>
    <t>Таблица 20</t>
  </si>
  <si>
    <r>
      <rPr>
        <sz val="12"/>
        <rFont val="Times New Roman"/>
        <family val="1"/>
        <charset val="204"/>
      </rPr>
      <t>международных, всероссийских, региональных</t>
    </r>
  </si>
  <si>
    <r>
      <rPr>
        <sz val="12"/>
        <rFont val="Times New Roman"/>
        <family val="1"/>
        <charset val="204"/>
      </rPr>
      <t>изданные за рубежом</t>
    </r>
  </si>
  <si>
    <r>
      <rPr>
        <sz val="12"/>
        <rFont val="Times New Roman"/>
        <family val="1"/>
        <charset val="204"/>
      </rPr>
      <t>без соавторов - работников вуза</t>
    </r>
  </si>
  <si>
    <r>
      <rPr>
        <sz val="12"/>
        <rFont val="Times New Roman"/>
        <family val="1"/>
        <charset val="204"/>
      </rPr>
      <t>открытые конкурсы на лучшую научную работу студентов, проводимые по приказам федеральных органов исполнительной власти</t>
    </r>
  </si>
  <si>
    <r>
      <rPr>
        <sz val="12"/>
        <rFont val="Times New Roman"/>
        <family val="1"/>
        <charset val="204"/>
      </rPr>
      <t>Заявки на объекты интеллектуальной собственности</t>
    </r>
  </si>
  <si>
    <r>
      <rPr>
        <sz val="12"/>
        <rFont val="Times New Roman"/>
        <family val="1"/>
        <charset val="204"/>
      </rPr>
      <t>Охранные документы на объекты интеллектуальной собственности, полученные студентами</t>
    </r>
  </si>
  <si>
    <r>
      <rPr>
        <sz val="12"/>
        <rFont val="Times New Roman"/>
        <family val="1"/>
        <charset val="204"/>
      </rPr>
      <t>Проданные лицензии на право использования объектов интеллектуальной собственности студентов</t>
    </r>
  </si>
  <si>
    <r>
      <rPr>
        <sz val="12"/>
        <rFont val="Times New Roman"/>
        <family val="1"/>
        <charset val="204"/>
      </rPr>
      <t>гранты, выигранные студентами</t>
    </r>
  </si>
  <si>
    <r>
      <rPr>
        <sz val="12"/>
        <rFont val="Times New Roman"/>
        <family val="1"/>
        <charset val="204"/>
      </rPr>
      <t>Стипендии Президента Российской Федерации, получаемые студентами</t>
    </r>
  </si>
  <si>
    <r>
      <rPr>
        <sz val="12"/>
        <rFont val="Times New Roman"/>
        <family val="1"/>
        <charset val="204"/>
      </rPr>
      <t>Стипендии Правительства Российской Федерации, получаемые студентами</t>
    </r>
  </si>
  <si>
    <r>
      <rPr>
        <sz val="12"/>
        <rFont val="Times New Roman"/>
        <family val="1"/>
        <charset val="204"/>
      </rPr>
      <t xml:space="preserve">Доклады на научных конференциях, семинарах и т.п. всех уровней (в том числе студенческих), всего, </t>
    </r>
    <r>
      <rPr>
        <i/>
        <sz val="12"/>
        <rFont val="Times New Roman"/>
        <family val="1"/>
        <charset val="204"/>
      </rPr>
      <t>из них</t>
    </r>
    <r>
      <rPr>
        <sz val="12"/>
        <rFont val="Times New Roman"/>
        <family val="1"/>
        <charset val="204"/>
      </rPr>
      <t>:</t>
    </r>
  </si>
  <si>
    <r>
      <t xml:space="preserve">Экспонаты, представленные на выставках с участием студентов, всего, </t>
    </r>
    <r>
      <rPr>
        <i/>
        <sz val="12"/>
        <rFont val="Times New Roman"/>
        <family val="1"/>
        <charset val="204"/>
      </rPr>
      <t>из них:</t>
    </r>
  </si>
  <si>
    <r>
      <rPr>
        <sz val="12"/>
        <rFont val="Times New Roman"/>
        <family val="1"/>
        <charset val="204"/>
      </rPr>
      <t xml:space="preserve">Научные публикации, всего, </t>
    </r>
    <r>
      <rPr>
        <i/>
        <sz val="12"/>
        <rFont val="Times New Roman"/>
        <family val="1"/>
        <charset val="204"/>
      </rPr>
      <t>из них:</t>
    </r>
  </si>
  <si>
    <r>
      <rPr>
        <sz val="12"/>
        <rFont val="Times New Roman"/>
        <family val="1"/>
        <charset val="204"/>
      </rPr>
      <t xml:space="preserve">Студенческие проекты, поданные на конкурсы грантов, всего, </t>
    </r>
    <r>
      <rPr>
        <i/>
        <sz val="12"/>
        <rFont val="Times New Roman"/>
        <family val="1"/>
        <charset val="204"/>
      </rPr>
      <t>из них:</t>
    </r>
  </si>
  <si>
    <r>
      <rPr>
        <sz val="12"/>
        <rFont val="Times New Roman"/>
        <family val="1"/>
        <charset val="204"/>
      </rPr>
      <t xml:space="preserve">Работы, поданные на конкурсы на лучшую студенческую научную работу, всего, </t>
    </r>
    <r>
      <rPr>
        <i/>
        <sz val="12"/>
        <rFont val="Times New Roman"/>
        <family val="1"/>
        <charset val="204"/>
      </rPr>
      <t>из них:</t>
    </r>
  </si>
  <si>
    <r>
      <rPr>
        <sz val="12"/>
        <rFont val="Times New Roman"/>
        <family val="1"/>
        <charset val="204"/>
      </rPr>
      <t xml:space="preserve">Медали, дипломы, грамоты, премии и т.п., полученные на конкурсах на лучшую научную работу и на выставках, всего, </t>
    </r>
    <r>
      <rPr>
        <i/>
        <sz val="12"/>
        <rFont val="Times New Roman"/>
        <family val="1"/>
        <charset val="204"/>
      </rPr>
      <t>из них:</t>
    </r>
  </si>
  <si>
    <t>Таблица 22</t>
  </si>
  <si>
    <r>
      <rPr>
        <sz val="12"/>
        <rFont val="Times New Roman"/>
        <family val="1"/>
        <charset val="204"/>
      </rPr>
      <t>Монографии, всего, в том числе изданные:</t>
    </r>
  </si>
  <si>
    <r>
      <rPr>
        <sz val="12"/>
        <rFont val="Times New Roman"/>
        <family val="1"/>
        <charset val="204"/>
      </rPr>
      <t>Научные статьи, всего, в том числе опубликованные в изданиях:</t>
    </r>
  </si>
  <si>
    <r>
      <rPr>
        <sz val="12"/>
        <rFont val="Times New Roman"/>
        <family val="1"/>
        <charset val="204"/>
      </rPr>
      <t>Сборники научных трудов, всего, в том числе</t>
    </r>
  </si>
  <si>
    <r>
      <rPr>
        <sz val="12"/>
        <rFont val="Times New Roman"/>
        <family val="1"/>
        <charset val="204"/>
      </rPr>
      <t>Открытия</t>
    </r>
  </si>
  <si>
    <r>
      <rPr>
        <sz val="12"/>
        <rFont val="Times New Roman"/>
        <family val="1"/>
        <charset val="204"/>
      </rPr>
      <t>Заявки на объекты промышленной собственности</t>
    </r>
  </si>
  <si>
    <r>
      <rPr>
        <sz val="12"/>
        <rFont val="Times New Roman"/>
        <family val="1"/>
        <charset val="204"/>
      </rPr>
      <t>Патенты России</t>
    </r>
  </si>
  <si>
    <r>
      <rPr>
        <sz val="12"/>
        <rFont val="Times New Roman"/>
        <family val="1"/>
        <charset val="204"/>
      </rPr>
      <t>Зарубежные патенты</t>
    </r>
  </si>
  <si>
    <r>
      <rPr>
        <sz val="12"/>
        <rFont val="Times New Roman"/>
        <family val="1"/>
        <charset val="204"/>
      </rPr>
      <t>Поддерживаемые патенты</t>
    </r>
  </si>
  <si>
    <r>
      <rPr>
        <sz val="12"/>
        <rFont val="Times New Roman"/>
        <family val="1"/>
        <charset val="204"/>
      </rPr>
      <t>Свидетельства о государственной регистрации программ для ЭВМ, баз данных, топологии интегральных микросхем, выданные Роспатентом</t>
    </r>
  </si>
  <si>
    <r>
      <rPr>
        <sz val="12"/>
        <rFont val="Times New Roman"/>
        <family val="1"/>
        <charset val="204"/>
      </rPr>
      <t>Объекты интеллектуальной собственности, поставленные на бухгалтерский учет</t>
    </r>
  </si>
  <si>
    <t>другие сборники</t>
  </si>
  <si>
    <r>
      <rPr>
        <sz val="12"/>
        <rFont val="Times New Roman"/>
        <family val="1"/>
        <charset val="204"/>
      </rPr>
      <t>Лицензионные договоры на право использования объектов интеллектуальной собственности, заключенные с другими организациями, всего, в том числе:</t>
    </r>
  </si>
  <si>
    <r>
      <rPr>
        <sz val="12"/>
        <rFont val="Times New Roman"/>
        <family val="1"/>
        <charset val="204"/>
      </rPr>
      <t>Стипендии Президента РФ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r>
  </si>
  <si>
    <r>
      <rPr>
        <sz val="12"/>
        <rFont val="Times New Roman"/>
        <family val="1"/>
        <charset val="204"/>
      </rPr>
      <t>Работники вуза (организации), без совместителей:</t>
    </r>
  </si>
  <si>
    <r>
      <rPr>
        <sz val="12"/>
        <rFont val="Times New Roman"/>
        <family val="1"/>
        <charset val="204"/>
      </rPr>
      <t>Диссертации на соискание ученой степени доктора наук, защищенные работниками вуза (организации)</t>
    </r>
  </si>
  <si>
    <r>
      <rPr>
        <sz val="12"/>
        <rFont val="Times New Roman"/>
        <family val="1"/>
        <charset val="204"/>
      </rPr>
      <t>Диссертации на соискание ученой степени кандидата наук, защищенные работниками вуза (организации)</t>
    </r>
  </si>
  <si>
    <r>
      <rPr>
        <sz val="11"/>
        <rFont val="Times New Roman"/>
        <family val="1"/>
        <charset val="204"/>
      </rPr>
      <t>Код строки</t>
    </r>
  </si>
  <si>
    <r>
      <rPr>
        <sz val="12"/>
        <rFont val="Times New Roman"/>
        <family val="1"/>
        <charset val="204"/>
      </rPr>
      <t xml:space="preserve">Экспонаты, представленные на выставках, всего, </t>
    </r>
    <r>
      <rPr>
        <i/>
        <sz val="12"/>
        <rFont val="Times New Roman"/>
        <family val="1"/>
        <charset val="204"/>
      </rPr>
      <t>из них:</t>
    </r>
  </si>
  <si>
    <r>
      <rPr>
        <sz val="12"/>
        <rFont val="Times New Roman"/>
        <family val="1"/>
        <charset val="204"/>
      </rPr>
      <t xml:space="preserve">Выставки, в которых участвовали работники вуза (организации), всего, </t>
    </r>
    <r>
      <rPr>
        <i/>
        <sz val="12"/>
        <rFont val="Times New Roman"/>
        <family val="1"/>
        <charset val="204"/>
      </rPr>
      <t>из них:</t>
    </r>
  </si>
  <si>
    <r>
      <rPr>
        <sz val="12"/>
        <rFont val="Times New Roman"/>
        <family val="1"/>
        <charset val="204"/>
      </rPr>
      <t xml:space="preserve">Премии, награды, дипломы, всего, </t>
    </r>
    <r>
      <rPr>
        <i/>
        <sz val="12"/>
        <rFont val="Times New Roman"/>
        <family val="1"/>
        <charset val="204"/>
      </rPr>
      <t>из них:</t>
    </r>
  </si>
  <si>
    <r>
      <rPr>
        <sz val="12"/>
        <rFont val="Times New Roman"/>
        <family val="1"/>
        <charset val="204"/>
      </rPr>
      <t xml:space="preserve">Учебники и учебные пособия, всего, </t>
    </r>
    <r>
      <rPr>
        <i/>
        <sz val="12"/>
        <rFont val="Times New Roman"/>
        <family val="1"/>
        <charset val="204"/>
      </rPr>
      <t>в том числе:</t>
    </r>
  </si>
  <si>
    <t>с грифом учебно-методического объединения (УМО) или научно-методического совета (HMC)</t>
  </si>
  <si>
    <t>с грифом Минобрнауки России</t>
  </si>
  <si>
    <t>с грифами других федеральных органов исполнительной власти</t>
  </si>
  <si>
    <t>с другими грифами</t>
  </si>
  <si>
    <t>зарубежными издательствами</t>
  </si>
  <si>
    <t>российскими издательствами</t>
  </si>
  <si>
    <t>зарубежных</t>
  </si>
  <si>
    <t>российских</t>
  </si>
  <si>
    <t>международных и всероссийских конференций, симпозиумов</t>
  </si>
  <si>
    <t>российскими</t>
  </si>
  <si>
    <t>иностранными</t>
  </si>
  <si>
    <t>международных</t>
  </si>
  <si>
    <t>международные</t>
  </si>
  <si>
    <r>
      <rPr>
        <sz val="12"/>
        <rFont val="Times New Roman"/>
        <family val="1"/>
        <charset val="204"/>
      </rPr>
      <t>Конференции, в которых участвовали работники вуза (организации), всего,</t>
    </r>
    <r>
      <rPr>
        <i/>
        <sz val="12"/>
        <rFont val="Times New Roman"/>
        <family val="1"/>
        <charset val="204"/>
      </rPr>
      <t xml:space="preserve"> из них:</t>
    </r>
  </si>
  <si>
    <t>премии Президента РФ в области науки и инноваций для молодых ученых</t>
  </si>
  <si>
    <t>Приложение Б</t>
  </si>
  <si>
    <r>
      <rPr>
        <sz val="10"/>
        <rFont val="Times New Roman"/>
        <family val="1"/>
        <charset val="204"/>
      </rPr>
      <t>Количество грантов (проектов)</t>
    </r>
  </si>
  <si>
    <t>В том числе выполнено собствен-ными силами, тыс. р.</t>
  </si>
  <si>
    <r>
      <rPr>
        <sz val="12"/>
        <rFont val="Times New Roman"/>
        <family val="1"/>
        <charset val="204"/>
      </rPr>
      <t xml:space="preserve">Всего, </t>
    </r>
    <r>
      <rPr>
        <i/>
        <sz val="12"/>
        <rFont val="Times New Roman"/>
        <family val="1"/>
        <charset val="204"/>
      </rPr>
      <t>в том числе из средств:</t>
    </r>
  </si>
  <si>
    <t>2. КАДРОВЫЙ СОСТАВ</t>
  </si>
  <si>
    <t>Таблица 13</t>
  </si>
  <si>
    <t>работники по основной должности</t>
  </si>
  <si>
    <t>внутренние соместители</t>
  </si>
  <si>
    <t>внешние совместители</t>
  </si>
  <si>
    <t>сумма занятых ставок, долей ставок</t>
  </si>
  <si>
    <t>Машиностроение</t>
  </si>
  <si>
    <t>Всего (сумма строк 02,03,07,13) в том числе:</t>
  </si>
  <si>
    <r>
      <t>Работники подразделений вуза, реализующих функции высшего и дополнительного профессионального образования, всего (сумма строк 04-06)</t>
    </r>
    <r>
      <rPr>
        <i/>
        <sz val="12"/>
        <rFont val="Times New Roman"/>
        <family val="1"/>
        <charset val="204"/>
      </rPr>
      <t>, в том числе:</t>
    </r>
  </si>
  <si>
    <r>
      <t xml:space="preserve">Работники сферы научных исследований и разработок, всего (сумма строк 08-12), </t>
    </r>
    <r>
      <rPr>
        <i/>
        <sz val="12"/>
        <rFont val="Times New Roman"/>
        <family val="1"/>
        <charset val="204"/>
      </rPr>
      <t>в том числе:</t>
    </r>
  </si>
  <si>
    <t>Таблица 15</t>
  </si>
  <si>
    <t>Профессиональные квалификационные группы должностей</t>
  </si>
  <si>
    <t>всего, чел.</t>
  </si>
  <si>
    <t>Численность работников по основной должности (без совместителей) в возрасте, чел.</t>
  </si>
  <si>
    <t>до 29 лет</t>
  </si>
  <si>
    <t>30-35 лет</t>
  </si>
  <si>
    <t>36-39 лет</t>
  </si>
  <si>
    <t>40-49 лет</t>
  </si>
  <si>
    <t>50-59 лет</t>
  </si>
  <si>
    <t>60-69 лет</t>
  </si>
  <si>
    <t>70 и более лет</t>
  </si>
  <si>
    <t>Руководители вуза (организации),   из них</t>
  </si>
  <si>
    <t>доктора наук</t>
  </si>
  <si>
    <t>- доктора наук</t>
  </si>
  <si>
    <t>- кандидаты наук</t>
  </si>
  <si>
    <t>Работники подразделений вуза, реализующих функции высшего и дополнительного профессионального образования, всего, в том числе:</t>
  </si>
  <si>
    <t>руководители структурных подразделений, из них:</t>
  </si>
  <si>
    <t>профессорско-преподавательский состав, из них</t>
  </si>
  <si>
    <t>административно-хозяйственный, учебно-вспомогательный и прочий обслуживающий персонал, из них</t>
  </si>
  <si>
    <r>
      <t xml:space="preserve">Работники сферы научных исследований и разработок, всего, </t>
    </r>
    <r>
      <rPr>
        <i/>
        <sz val="12"/>
        <rFont val="Times New Roman"/>
        <family val="1"/>
        <charset val="204"/>
      </rPr>
      <t>в том числе:</t>
    </r>
  </si>
  <si>
    <t>руководители научных подразделений, из них:</t>
  </si>
  <si>
    <t>руководители других структурных подразделений, из них:</t>
  </si>
  <si>
    <t>научные работники, из них:</t>
  </si>
  <si>
    <t>научно-технические работники (специалисты), из них:</t>
  </si>
  <si>
    <t>работники сферы научного обслуживания, из них:</t>
  </si>
  <si>
    <t>Работники иных профессиональных квалификационных групп должностей, из них:</t>
  </si>
  <si>
    <r>
      <t xml:space="preserve">Работники сферы научных исследований и разработок, всего, </t>
    </r>
    <r>
      <rPr>
        <b/>
        <i/>
        <sz val="12"/>
        <rFont val="Times New Roman"/>
        <family val="1"/>
        <charset val="204"/>
      </rPr>
      <t>в том числе:</t>
    </r>
  </si>
  <si>
    <t>25</t>
  </si>
  <si>
    <t>26</t>
  </si>
  <si>
    <t>27</t>
  </si>
  <si>
    <t>28</t>
  </si>
  <si>
    <t>29</t>
  </si>
  <si>
    <t>30</t>
  </si>
  <si>
    <t>31</t>
  </si>
  <si>
    <t>32</t>
  </si>
  <si>
    <t>Таблица 16</t>
  </si>
  <si>
    <t>Отрасль науки, по кторой присуждена ученая степень</t>
  </si>
  <si>
    <t>код строки</t>
  </si>
  <si>
    <t>кандидата наук</t>
  </si>
  <si>
    <t>Физико-математические науки</t>
  </si>
  <si>
    <t>Биологические науки</t>
  </si>
  <si>
    <t>Технические науки</t>
  </si>
  <si>
    <t>Философские науки</t>
  </si>
  <si>
    <t>Психологические науки</t>
  </si>
  <si>
    <t>Экономические науки</t>
  </si>
  <si>
    <t>Педагогические науки</t>
  </si>
  <si>
    <t>Социологические науки</t>
  </si>
  <si>
    <t>Таблица 18</t>
  </si>
  <si>
    <t>Укрупненная  группа специальностей и направлений</t>
  </si>
  <si>
    <t>Код стр.</t>
  </si>
  <si>
    <t>КОД ФГОС (ОКСО)</t>
  </si>
  <si>
    <t>магистратуры</t>
  </si>
  <si>
    <t>бакалавриата</t>
  </si>
  <si>
    <t>подготовки специалиста</t>
  </si>
  <si>
    <t>очной формы обучения</t>
  </si>
  <si>
    <t>Всего, том числе:</t>
  </si>
  <si>
    <t>Экономика и управление</t>
  </si>
  <si>
    <t>Информационная безопасность</t>
  </si>
  <si>
    <t>Авиационная и ракетно-космическая техника</t>
  </si>
  <si>
    <t>Оружие и системы вооружения</t>
  </si>
  <si>
    <t>Информатика и вычислительная техника</t>
  </si>
  <si>
    <t>010000</t>
  </si>
  <si>
    <t>020000</t>
  </si>
  <si>
    <t>030000</t>
  </si>
  <si>
    <t>040000</t>
  </si>
  <si>
    <t>050000</t>
  </si>
  <si>
    <t>060000</t>
  </si>
  <si>
    <t>070000</t>
  </si>
  <si>
    <t>080000</t>
  </si>
  <si>
    <t>090000</t>
  </si>
  <si>
    <t>Зам. директора по НИР</t>
  </si>
  <si>
    <t>Объем финансиро-вания, т. р.</t>
  </si>
  <si>
    <t>числен-ность работников чел.</t>
  </si>
  <si>
    <t>Филологические науки</t>
  </si>
  <si>
    <t>Числен-ность студентов</t>
  </si>
  <si>
    <t>Численность студентов, обучающихся по программам</t>
  </si>
  <si>
    <t>Численность работников по основной должности (без совместителей), имеющих ученую степень, чел.</t>
  </si>
  <si>
    <t>____________</t>
  </si>
  <si>
    <t>подпись</t>
  </si>
  <si>
    <t>наименование филиала</t>
  </si>
  <si>
    <t>ФИО</t>
  </si>
  <si>
    <t>Основные научные направления филиала</t>
  </si>
  <si>
    <t>показатель</t>
  </si>
  <si>
    <t>Главный бухгалтер</t>
  </si>
  <si>
    <t xml:space="preserve">Министерство   </t>
  </si>
  <si>
    <r>
      <t xml:space="preserve">СВЕДЕНИЯ </t>
    </r>
    <r>
      <rPr>
        <b/>
        <sz val="11"/>
        <rFont val="Times New Roman"/>
        <family val="1"/>
        <charset val="204"/>
      </rPr>
      <t xml:space="preserve">О НИР по ФЕДЕРАЛЬНЫМ ЦЕЛЕВЫМ ПРОГРАММАМ (ФЦП), ВЕДОМСТВЕННЫМ НАУЧНЫМ ПРОГРАММАМ  и  </t>
    </r>
  </si>
  <si>
    <t xml:space="preserve">в рамках ГОСУДАРСТВЕННОГО ЗАДАНИЯ МИНОБРНАУКИ РОССИИ, НАУЧНО-ТЕХНИЧЕСКИМ ПРОГРАММАМ И ПРОЕКТАМ,  </t>
  </si>
  <si>
    <t xml:space="preserve">  №</t>
  </si>
  <si>
    <t xml:space="preserve"> Ф.И.О. руководителя      и исполнителей с указанием ученой      степени и звания</t>
  </si>
  <si>
    <t xml:space="preserve">  Название  ФЦП, научно-технической программы (подпрограммы) или проекта </t>
  </si>
  <si>
    <t xml:space="preserve">  Название темы, характер НИР: фундам. / прикладн. / разраб. </t>
  </si>
  <si>
    <t>УГС, в рамках которой выполнена НИР*</t>
  </si>
  <si>
    <t xml:space="preserve">  Рег.№, код рубрикато-ра  ГРНТИ</t>
  </si>
  <si>
    <t xml:space="preserve"> Сроки  проведения  </t>
  </si>
  <si>
    <t>Из средств МИНОБРНАУКИ РОССИИ</t>
  </si>
  <si>
    <t>Из средств других министерств и ведомств РФ</t>
  </si>
  <si>
    <t>Из  местных бюджетов или средств бюджетов субъектов федерации</t>
  </si>
  <si>
    <t>Из других средств (собственные и т.д.)</t>
  </si>
  <si>
    <t>Выполнено собственными силами, тыс.руб.</t>
  </si>
  <si>
    <t xml:space="preserve"> №</t>
  </si>
  <si>
    <t xml:space="preserve">    Ф.И.О. руководителя темы и исполнителей с указанием ученой      степени и звания</t>
  </si>
  <si>
    <t xml:space="preserve">    № хоздоговора, наименование организации,  название темы,                              характер НИР: фундам. / прикладн. / разраб.</t>
  </si>
  <si>
    <t>Рег.№, код рубрикатора ГРНТИ</t>
  </si>
  <si>
    <t xml:space="preserve"> Сроки  проведения  НИР</t>
  </si>
  <si>
    <t xml:space="preserve">по договорам с вузами  и  научными организациями  </t>
  </si>
  <si>
    <r>
      <t xml:space="preserve">по </t>
    </r>
    <r>
      <rPr>
        <b/>
        <sz val="12"/>
        <rFont val="Times New Roman"/>
        <family val="1"/>
        <charset val="204"/>
      </rPr>
      <t>хоздоговорам</t>
    </r>
    <r>
      <rPr>
        <sz val="11"/>
        <rFont val="Times New Roman"/>
        <family val="1"/>
        <charset val="204"/>
      </rPr>
      <t xml:space="preserve"> и из других источников</t>
    </r>
  </si>
  <si>
    <t xml:space="preserve"> Ф.И.О. руководителя     темы  и исполнителей с указанием ученой степени и звания</t>
  </si>
  <si>
    <t xml:space="preserve"> Название темы,                                характер НИР: фундам. / прикладн. / разраб.</t>
  </si>
  <si>
    <t xml:space="preserve">  Рег.№, код рубрикатора   ГРНТИ</t>
  </si>
  <si>
    <t xml:space="preserve"> Сроки  проведения  грантов</t>
  </si>
  <si>
    <t>Гранты Российского фонда фундаментальных исследований</t>
  </si>
  <si>
    <t>Гранты Президента</t>
  </si>
  <si>
    <t>Гранты Российского гуманитарного научного фонда</t>
  </si>
  <si>
    <t>Другие отечественные гранты</t>
  </si>
  <si>
    <t>Сведения об основных структурных подразделениях  филиала</t>
  </si>
  <si>
    <t xml:space="preserve"> Сведения о созданных филиалом хозяйственных обществах
в целях практического применения (внедрения) результатов интеллектуальной
деятельности</t>
  </si>
  <si>
    <r>
      <t xml:space="preserve">ВСЕГО, </t>
    </r>
    <r>
      <rPr>
        <i/>
        <sz val="12"/>
        <color theme="1"/>
        <rFont val="Times New Roman"/>
        <family val="1"/>
        <charset val="204"/>
      </rPr>
      <t>в.т.ч.</t>
    </r>
  </si>
  <si>
    <t>…</t>
  </si>
  <si>
    <t>Приложение к таблице 3</t>
  </si>
  <si>
    <t>Приложение к таблице 4</t>
  </si>
  <si>
    <t>Приложение к таблице 6</t>
  </si>
  <si>
    <t>Начальник отдела кадров</t>
  </si>
  <si>
    <t>ВСЕГО</t>
  </si>
  <si>
    <t>Начальник учебного отдела</t>
  </si>
  <si>
    <t>Публикации в изданиях, включенных в Перечень ВАК</t>
  </si>
  <si>
    <t>Приложение  к таблице 22</t>
  </si>
  <si>
    <t>№ п/п</t>
  </si>
  <si>
    <t>Ф.И.О. автора и соавторов</t>
  </si>
  <si>
    <t>Объем в усл.п.л.</t>
  </si>
  <si>
    <t>Электронный адрес размещения</t>
  </si>
  <si>
    <t>в других зарубежных изданиях</t>
  </si>
  <si>
    <t>№</t>
  </si>
  <si>
    <t>Шифр и название специальности</t>
  </si>
  <si>
    <t>Руководитель</t>
  </si>
  <si>
    <t>Когда и где  защищена диссертация</t>
  </si>
  <si>
    <r>
      <t xml:space="preserve">Тема диссертации с указанием вида </t>
    </r>
    <r>
      <rPr>
        <sz val="10"/>
        <rFont val="Times New Roman"/>
        <family val="1"/>
        <charset val="204"/>
      </rPr>
      <t>(канд/докт)</t>
    </r>
  </si>
  <si>
    <t>Дата утвержде-ния ВАК и № диплома</t>
  </si>
  <si>
    <r>
      <t xml:space="preserve">Примечание: </t>
    </r>
    <r>
      <rPr>
        <sz val="12"/>
        <rFont val="Times New Roman"/>
        <family val="1"/>
        <charset val="204"/>
      </rPr>
      <t>необходимо приложить копии дипломов и первых двух листов (с выходными данными) авторефератов</t>
    </r>
  </si>
  <si>
    <t xml:space="preserve">                                                                                                                                                           </t>
  </si>
  <si>
    <t>Приложение к таблице 22</t>
  </si>
  <si>
    <t>Российские государственные фонды поддержки научной, научно-технической и инновационной деятельности</t>
  </si>
  <si>
    <t>Приложение А</t>
  </si>
  <si>
    <t>министерств, федеральных агентств, служб и др. ведомств</t>
  </si>
  <si>
    <t>Российские негосударственные фонды поддержки научной, научно-технической и инновационной деятельности</t>
  </si>
  <si>
    <t>Таблица 9</t>
  </si>
  <si>
    <t>Федеральная целевая программа (подпрограмма ФЦП, мероприятие ФЦП)</t>
  </si>
  <si>
    <t>Мероприятие 1.1</t>
  </si>
  <si>
    <t>Объем финансирования по направлению расходов, тыс.руб.</t>
  </si>
  <si>
    <t>"НИОКР"</t>
  </si>
  <si>
    <t>"Прочие нужды"</t>
  </si>
  <si>
    <r>
      <t xml:space="preserve">Всего,                                                                 </t>
    </r>
    <r>
      <rPr>
        <i/>
        <sz val="12"/>
        <rFont val="Times New Roman"/>
        <family val="1"/>
        <charset val="204"/>
      </rPr>
      <t>в том числе:</t>
    </r>
  </si>
  <si>
    <t>Мероприятие 1.3. Проведение научных исследований молодыми учеными - кандидатами наук и целевыми аспирантами в научно-образовательных центрах</t>
  </si>
  <si>
    <t>Стоимость основных средств 
тыс. руб.</t>
  </si>
  <si>
    <t>В том числе приобретено за отчетный период, 
тыс. руб.</t>
  </si>
  <si>
    <t>Стоимость машин и оборудования тыс. руб.</t>
  </si>
  <si>
    <t>Таблица 21</t>
  </si>
  <si>
    <t>Публикации в изданиях, включенных в РИНЦ (не включенных в перечень ВАК)</t>
  </si>
  <si>
    <r>
      <t xml:space="preserve">Всего,                                                                              </t>
    </r>
    <r>
      <rPr>
        <i/>
        <sz val="12"/>
        <rFont val="Times New Roman"/>
        <family val="1"/>
        <charset val="204"/>
      </rPr>
      <t>в том числе из средств:</t>
    </r>
  </si>
  <si>
    <t xml:space="preserve">    УГНП, в рамках которой выполнена НИР*</t>
  </si>
  <si>
    <t>УГНП, в рамках которой выполнена НИР*</t>
  </si>
  <si>
    <t>научные публикации, зарегистрированные в SCOPUS*</t>
  </si>
  <si>
    <t xml:space="preserve">научные публикации, зарегистрированные в Web of Science* </t>
  </si>
  <si>
    <t>научные публикации в журналах Перечня ВАК**</t>
  </si>
  <si>
    <t>научные публикации в изданиях, включенных в РИНЦ** (не включенных в перечень ВАК)</t>
  </si>
  <si>
    <t>УГНП</t>
  </si>
  <si>
    <r>
      <t xml:space="preserve">* публикации, зарегистрированные в SCOPUS или Web of Science, должны быть подтверждены </t>
    </r>
    <r>
      <rPr>
        <sz val="12"/>
        <rFont val="Arial Black"/>
        <family val="2"/>
        <charset val="204"/>
      </rPr>
      <t>сканами</t>
    </r>
    <r>
      <rPr>
        <sz val="10"/>
        <rFont val="Arial Cyr"/>
        <family val="2"/>
        <charset val="204"/>
      </rPr>
      <t xml:space="preserve"> (или копиями)  из </t>
    </r>
    <r>
      <rPr>
        <b/>
        <sz val="10"/>
        <rFont val="Arial Cyr"/>
        <charset val="204"/>
      </rPr>
      <t>SCOPUS или Web of Science</t>
    </r>
    <r>
      <rPr>
        <sz val="10"/>
        <rFont val="Arial Cyr"/>
        <family val="2"/>
        <charset val="204"/>
      </rPr>
      <t xml:space="preserve">, в которых видны название публикации и авторы с указанием места работы - "Donskoj Gosudarstvennyj Tehniceskij Universitet" или "Don State Technical University" </t>
    </r>
  </si>
  <si>
    <t>** вносить публикации, в которых в качестве места работы автора указано "Донской государственный технический университет"</t>
  </si>
  <si>
    <t>УГНП, в рамках кот-й выполнена диссертация</t>
  </si>
  <si>
    <r>
      <t xml:space="preserve">Примечание: </t>
    </r>
    <r>
      <rPr>
        <sz val="12"/>
        <rFont val="Times New Roman"/>
        <family val="1"/>
        <charset val="204"/>
      </rPr>
      <t>необходимо приложить копии листов с выходными данными  монографий</t>
    </r>
  </si>
  <si>
    <t>Название монографии</t>
  </si>
  <si>
    <t>Тираж</t>
  </si>
  <si>
    <t>Полное название международной конференции</t>
  </si>
  <si>
    <t>Организатор международной конференции</t>
  </si>
  <si>
    <t>Дата и место проведения конференции</t>
  </si>
  <si>
    <t>Полное библиографическое описание статьи в трудах или материалах конференции</t>
  </si>
  <si>
    <t>Электронный адрес размещения статьи в трудах или материалах конференции</t>
  </si>
  <si>
    <t>Полное название международной выставки</t>
  </si>
  <si>
    <t>Организатор международной ваставки</t>
  </si>
  <si>
    <t>Перечень представленных экспонатов</t>
  </si>
  <si>
    <t>Премии, награды,  дипломы</t>
  </si>
  <si>
    <t>Дата и место проведения выставки</t>
  </si>
  <si>
    <r>
      <t xml:space="preserve">Примечание: </t>
    </r>
    <r>
      <rPr>
        <sz val="12"/>
        <rFont val="Times New Roman"/>
        <family val="1"/>
        <charset val="204"/>
      </rPr>
      <t>необходимо приложить сканы (или копии) грамот, дипломов и т.п.</t>
    </r>
  </si>
  <si>
    <t xml:space="preserve"> Научные, научно-исследовательские лаборатории, учебно-научные (учебно-научно-производственные) лаборатории, являющиеся структурными подразделениями филиала</t>
  </si>
  <si>
    <t xml:space="preserve">Название статьи </t>
  </si>
  <si>
    <t>Название и № журнала, сборника, год издания; полное библиографическое описание</t>
  </si>
  <si>
    <r>
      <t xml:space="preserve">Название издательства,   город,  год издания;  </t>
    </r>
    <r>
      <rPr>
        <b/>
        <sz val="11"/>
        <rFont val="Times New Roman"/>
        <family val="1"/>
        <charset val="204"/>
      </rPr>
      <t>полное библиографическое описание</t>
    </r>
  </si>
  <si>
    <t>2015г.</t>
  </si>
  <si>
    <t>1</t>
  </si>
  <si>
    <t>иных внебюджетных российских источников и собственных средств вуза</t>
  </si>
  <si>
    <t>ИСТОЧНИКИ ФИНАНСИРОВАНИЯ РАБОТ И УСЛУГ в 2015 году</t>
  </si>
  <si>
    <t xml:space="preserve">Всего работ и услуг,   в том числе
</t>
  </si>
  <si>
    <t>2</t>
  </si>
  <si>
    <t>3</t>
  </si>
  <si>
    <t>4</t>
  </si>
  <si>
    <t>научные исследования и разработки</t>
  </si>
  <si>
    <t>научно-технические услуги</t>
  </si>
  <si>
    <t>образовательные услуги</t>
  </si>
  <si>
    <t>товары, работы, услуги производственного характера</t>
  </si>
  <si>
    <t xml:space="preserve"> ПОКАЗАТЕЛИ НАУЧНОГО ПОТЕНЦИАЛА ВУЗА</t>
  </si>
  <si>
    <r>
      <t xml:space="preserve">выполненных в </t>
    </r>
    <r>
      <rPr>
        <b/>
        <sz val="14"/>
        <rFont val="Times New Roman"/>
        <family val="1"/>
        <charset val="204"/>
      </rPr>
      <t xml:space="preserve">2015 </t>
    </r>
    <r>
      <rPr>
        <sz val="14"/>
        <rFont val="Times New Roman"/>
        <family val="1"/>
        <charset val="204"/>
      </rPr>
      <t>г.</t>
    </r>
  </si>
  <si>
    <r>
      <t xml:space="preserve">Финансирование и выполнение научных исследований и разработок </t>
    </r>
    <r>
      <rPr>
        <b/>
        <u/>
        <sz val="12"/>
        <color theme="1"/>
        <rFont val="Times New Roman"/>
        <family val="1"/>
        <charset val="204"/>
      </rPr>
      <t>из средств Минобрнауки России в 2015 году</t>
    </r>
  </si>
  <si>
    <t>ФИНАНСИРОВАНИЕ И ВЫПОЛНЕНИЕ НАУЧНЫХ ИССЛЕДОВАНИЙ И РАЗРАБОТОК  ИЗ СРЕДСТВ МИНИСТЕРСТВ И ВЕДОМСТВ в 2015 году</t>
  </si>
  <si>
    <r>
      <t xml:space="preserve">  Общий объем финансирования в</t>
    </r>
    <r>
      <rPr>
        <b/>
        <sz val="12"/>
        <rFont val="Times New Roman"/>
        <family val="1"/>
        <charset val="204"/>
      </rPr>
      <t xml:space="preserve"> 2015 </t>
    </r>
    <r>
      <rPr>
        <sz val="11"/>
        <rFont val="Times New Roman"/>
        <family val="1"/>
        <charset val="204"/>
      </rPr>
      <t>году,         тыс.руб.</t>
    </r>
  </si>
  <si>
    <t>Финансирование и выполнение научных исследований и разработок из средств российских фондов поддержки научной, научно-технической, инновационной деятельности в 2015 году</t>
  </si>
  <si>
    <r>
      <t>СВЕДЕНИЯ О ВЫПОЛНЕНИИ НИР ПО</t>
    </r>
    <r>
      <rPr>
        <b/>
        <sz val="11"/>
        <rFont val="Times New Roman"/>
        <family val="1"/>
        <charset val="204"/>
      </rPr>
      <t xml:space="preserve"> ГРАНТАМ</t>
    </r>
    <r>
      <rPr>
        <b/>
        <sz val="12"/>
        <rFont val="Times New Roman"/>
        <family val="1"/>
        <charset val="204"/>
      </rPr>
      <t xml:space="preserve"> в  2015 г.</t>
    </r>
  </si>
  <si>
    <r>
      <t xml:space="preserve">  Общий  объем     финансирования     в </t>
    </r>
    <r>
      <rPr>
        <b/>
        <sz val="12"/>
        <rFont val="Times New Roman"/>
        <family val="1"/>
        <charset val="204"/>
      </rPr>
      <t>2015</t>
    </r>
    <r>
      <rPr>
        <sz val="11"/>
        <rFont val="Times New Roman"/>
        <family val="1"/>
        <charset val="204"/>
      </rPr>
      <t xml:space="preserve"> г., тыс.руб.</t>
    </r>
  </si>
  <si>
    <t>Выполнено   собственными                       силами в 2015 г., тыс.руб.</t>
  </si>
  <si>
    <t>Финансирование и выполнение научных исследований и разработок из средств бюджета субъекта федерации, местного бюджета в 2015 году</t>
  </si>
  <si>
    <r>
      <t xml:space="preserve">Финансирование и выполнение научных исследований и разработок </t>
    </r>
    <r>
      <rPr>
        <b/>
        <u/>
        <sz val="12"/>
        <color theme="1"/>
        <rFont val="Times New Roman"/>
        <family val="1"/>
        <charset val="204"/>
      </rPr>
      <t>из средств российских хозяйствующих субъектов в 2015 году</t>
    </r>
  </si>
  <si>
    <t>СВЕДЕНИЯ О ВЫПОЛНЕНИИ НИР, ФИНАНСИРУЕМЫХ ИЗ  СРЕДСТВ ХОЗЯЙСТВУЮЩИХ СУБЪЕКТОВ ПО ДОГОВОРАМ (КОНТРАКТАМ) НА СОЗДАНИЕ, ПЕРЕДАЧУ И ИСПОЛЬЗОВАНИЕ НАУЧНО-ТЕХНИЧЕСКОЙ ПРОДУКЦИИ  в 2015 году</t>
  </si>
  <si>
    <r>
      <t xml:space="preserve"> Общий объем     финансиро-   вания в </t>
    </r>
    <r>
      <rPr>
        <b/>
        <sz val="12"/>
        <rFont val="Times New Roman"/>
        <family val="1"/>
        <charset val="204"/>
      </rPr>
      <t xml:space="preserve">2015 </t>
    </r>
    <r>
      <rPr>
        <sz val="11"/>
        <rFont val="Times New Roman"/>
        <family val="1"/>
        <charset val="204"/>
      </rPr>
      <t>г., тыс.руб.</t>
    </r>
  </si>
  <si>
    <t xml:space="preserve">     Выполнено собственными силами в 2015году, тыс.руб.</t>
  </si>
  <si>
    <r>
      <t xml:space="preserve">Финансирование и выполнение научных исследований и разработок из средств </t>
    </r>
    <r>
      <rPr>
        <b/>
        <u/>
        <sz val="12"/>
        <color theme="1"/>
        <rFont val="Times New Roman"/>
        <family val="1"/>
        <charset val="204"/>
      </rPr>
      <t xml:space="preserve">иных внебюджетных </t>
    </r>
    <r>
      <rPr>
        <b/>
        <sz val="12"/>
        <color theme="1"/>
        <rFont val="Times New Roman"/>
        <family val="1"/>
        <charset val="204"/>
      </rPr>
      <t xml:space="preserve">российских источников финансирования и </t>
    </r>
    <r>
      <rPr>
        <b/>
        <u/>
        <sz val="12"/>
        <color theme="1"/>
        <rFont val="Times New Roman"/>
        <family val="1"/>
        <charset val="204"/>
      </rPr>
      <t>собственных средств</t>
    </r>
    <r>
      <rPr>
        <b/>
        <sz val="12"/>
        <color theme="1"/>
        <rFont val="Times New Roman"/>
        <family val="1"/>
        <charset val="204"/>
      </rPr>
      <t xml:space="preserve"> филиала в 2015 году</t>
    </r>
  </si>
  <si>
    <t>Исследования и разработки, выполненные в рамках международного научного сотрудничества в 2015 году</t>
  </si>
  <si>
    <t>Участие в выполнении федеральных целевых программ, финансируемых из средств федерального бюджета в 2015 году</t>
  </si>
  <si>
    <t>Выполнение научных исследований и разработок по областям знаний в 2015 году</t>
  </si>
  <si>
    <t>Выполнение научных исследований и разработок по приоритетным направлениям развития науки, технологий и техники в РФ в 2015 году</t>
  </si>
  <si>
    <t>Участие филиала в программах по государственной поддержке ведущих российских вузов в 2015 году</t>
  </si>
  <si>
    <t>ЧИСЛЕННОСТЬ РАБОТНИКОВ ФИЛИАЛА В 2015 ГОДУ</t>
  </si>
  <si>
    <t>Численность работников, докторантов и аспирантов, участвовавших в выполнении научных исследований и разработок в 2015 году</t>
  </si>
  <si>
    <t>ЧИСЛЕННОСТЬ РАБОТНИКОВ ВУЗА (ОРГАНИЗАЦИИ) ПО ВОЗРАСТНЫМ ГРУППАМ В 2015 ГОДУ</t>
  </si>
  <si>
    <t>ЧИСЛЕННОСТЬ РАБОТНИКОВ ВЫСШЕЙ НАУЧНОЙ КВАЛИФИКАЦИИ ВУЗА (ОРГАНИЗАЦИИ) ПО ОТРАСЛЯМ НАУК В 2015 ГОДУ</t>
  </si>
  <si>
    <t>Подготовка кадров высшей научной квалификации в 2015 году</t>
  </si>
  <si>
    <t>ЧИСЛЕННОСТЬ СТУДЕНТОВ ПО УКРУПНЕННЫМ ГРУППАМ СПЕЦИАЛЬНОСТЕЙ И НАПРАВЛЕНИЙ ПОДГОТОВКИ ВЫСШЕГО ПРОФЕССИОНАЛЬНОГО ОБРАЗОВАНИЯ В 2015 ГОДУ</t>
  </si>
  <si>
    <t>Организация научно-исследовательской деятельности студентов и их участие в научных исследованиях и разработках в 2015 году</t>
  </si>
  <si>
    <t>Результативность научно-исследовательской деятельности студентов в 2015 году</t>
  </si>
  <si>
    <t>СОСТОЯНИЕ МАТЕРИАЛЬНО-ТЕХНИЧЕСКОЙ БАЗЫ в 2015 году</t>
  </si>
  <si>
    <t xml:space="preserve"> РЕЗУЛЬТАТИВНОСТЬ НАУЧНЫХ ИССЛЕДОВАНИЙ И РАЗРАБОТОК в 2015 году</t>
  </si>
  <si>
    <t>Публикации в изданиях, индексируемых в базе данных Web of Science, за последние 5 полных лет</t>
  </si>
  <si>
    <t xml:space="preserve">Цитирование публикаций, изданных за последние 5 полных лет в изданиях, индексируемых в базе данных Web of Science </t>
  </si>
  <si>
    <t>Публикации в изданиях, индексируемых в базе данных Scopus, за отчетный год</t>
  </si>
  <si>
    <t>Публикации в изданиях, индексируемых в базе данных Web of Science, за отчетный год</t>
  </si>
  <si>
    <t>Публикации в изданиях, индексируемых в базе данных Scopus, за последние 5 полных лет</t>
  </si>
  <si>
    <t xml:space="preserve">Цитирование публикаций, изданных за последние 5 полных лет в изданиях, индексируемых в базе данных Scopus </t>
  </si>
  <si>
    <t>академики РАН, Российской академии образования, Российской академии архитектуры и строительных наук, Российской академии художеств;</t>
  </si>
  <si>
    <t>член-корреспонденты РАН, Российской академии образования, Российской академии архитектуры и строительных наук, Российской академии художеств</t>
  </si>
  <si>
    <t>ПЕРЕЧЕНЬ НАУЧНЫХ СТАТЕЙ И ДОКЛАДОВ, опубликованных в  2015 году</t>
  </si>
  <si>
    <t>СВЕДЕНИЯ О ЗАЩИТЕ ДИССЕРТАЦИЙ в  2015 году</t>
  </si>
  <si>
    <t>СВЕДЕНИЯ О МОНОГРАФИЯХ, изданных в 2015 году</t>
  </si>
  <si>
    <t>СВЕДЕНИЯ об участии в КОНФЕРЕНЦИЯХ в 2015 году</t>
  </si>
  <si>
    <t>СВЕДЕНИЯ об участии в ВЫСТАВКАХ в 2015 году</t>
  </si>
  <si>
    <t>ПЕРЕЧЕНЬ РОССИЙСКИХ ГОСУДАРСТВЕННЫХ ФОНДОВ ПОДДЕРЖКИ НАУЧНОЙ, НАУЧНО-ТЕХНИЧЕСКОЙ И ИННОВАЦИОННОЙ ДЕЯТЕЛЬНОСТИ, ФИНАНСИРОВАВШИХ ПРОВЕДЕНИЕ ВУЗОМ НАУЧНЫХ ИССЛЕДОВАНИЙ И РАЗРАБОТОК в 2015 году</t>
  </si>
  <si>
    <t>ПЕРЕЧЕНЬ РОССИЙСКИХ НЕГОСУДАРСТВЕННЫХ ФОНДОВ ПОДДЕРЖКИ НАУЧНОЙ, НАУЧНО-ТЕХНИЧЕСКОЙ И ИННОВАЦИОННОЙ ДЕЯТЕЛЬНОСТИ, ФИНАНСИРОВАВШИХ ПРОВЕДЕНИЕ ВУЗОМ НАУЧНЫХ ИССЛЕДОВАНИЙ 
И РАЗРАБОТОК В 2015 ГОДУ</t>
  </si>
  <si>
    <t>за 2015 год</t>
  </si>
  <si>
    <t>5</t>
  </si>
  <si>
    <t>6</t>
  </si>
  <si>
    <t>7</t>
  </si>
  <si>
    <t>8</t>
  </si>
  <si>
    <r>
      <t>проекты по государственному заданию Минобрнауки России в сфере научной деятельности, всего (сумма строк 4, 8-10),</t>
    </r>
    <r>
      <rPr>
        <i/>
        <sz val="11"/>
        <rFont val="Times New Roman"/>
        <family val="1"/>
        <charset val="204"/>
      </rPr>
      <t xml:space="preserve"> в том числе:</t>
    </r>
  </si>
  <si>
    <t>проекты в рамках базовой части государственного задания, всего (сумма строк 5-7) в том числе:</t>
  </si>
  <si>
    <t>НИР (фундаментальные научные исследования, прикладные научные исследования и экспериментальные разработки)</t>
  </si>
  <si>
    <t>работа "Организация проведения научных исследований"</t>
  </si>
  <si>
    <t>работа "Обеспечение проведения научных исследований"</t>
  </si>
  <si>
    <t>НИР в рамках проектной (конкурсной) части государственного задания</t>
  </si>
  <si>
    <t>проекты по заказам департаментов (научно-методические работы и исследовательские работы молодых специалистов)</t>
  </si>
  <si>
    <t>9</t>
  </si>
  <si>
    <r>
      <t xml:space="preserve">ГРАНТЫ, всего (сумма строк 13-15), </t>
    </r>
    <r>
      <rPr>
        <i/>
        <sz val="11"/>
        <rFont val="Times New Roman"/>
        <family val="1"/>
        <charset val="204"/>
      </rPr>
      <t>в том числе:</t>
    </r>
  </si>
  <si>
    <r>
      <t xml:space="preserve">Всего (сумма строк 2, 3, 11,12, 16), </t>
    </r>
    <r>
      <rPr>
        <i/>
        <sz val="11"/>
        <rFont val="Times New Roman"/>
        <family val="1"/>
        <charset val="204"/>
      </rPr>
      <t>в т. ч.:</t>
    </r>
  </si>
  <si>
    <t>Российского научного фонда</t>
  </si>
  <si>
    <t>Гранты Российского научного фонда</t>
  </si>
  <si>
    <t>Зарубежные гранты</t>
  </si>
  <si>
    <t>Количество грантов, проектов</t>
  </si>
  <si>
    <r>
      <t>"Г</t>
    </r>
    <r>
      <rPr>
        <sz val="11"/>
        <color theme="1"/>
        <rFont val="Times New Roman"/>
        <family val="1"/>
        <charset val="204"/>
      </rPr>
      <t>осударственные капитальные вложения"</t>
    </r>
  </si>
  <si>
    <t>эксперимен-тальные разработки</t>
  </si>
  <si>
    <t>Жидков В.Е.</t>
  </si>
  <si>
    <t>Технологического института сервиса</t>
  </si>
  <si>
    <t>0</t>
  </si>
  <si>
    <t>Разработка технологии фруктово-сывороточных напитков с использованием глюкозо-галактозного сиропа и молочной сыворотки</t>
  </si>
  <si>
    <t>Стратегия развития транспортно-туристических кластеров Северо-Кавказского региона</t>
  </si>
  <si>
    <t>Баромембранное разделение отработанного моторного масла</t>
  </si>
  <si>
    <t>Проектироние одежды для людей с ограниченными возможностями здоровья</t>
  </si>
  <si>
    <t>Язык и текст в пространстве культуры</t>
  </si>
  <si>
    <t>Формирование исследовательских компетенций студентов младших курсов средствами проектной деятельности социальной направленноси</t>
  </si>
  <si>
    <t>Обоснование структуры и характеристик устройства для неразрушающего мониторинга коррозийных изменений стальных трубопроводов</t>
  </si>
  <si>
    <t>Исследования и разработка рекомендаций по рациональной дислокации мест парковак легковых автомобилей в городах регионального значения</t>
  </si>
  <si>
    <t>Маркетинговое упрвление организационными системами</t>
  </si>
  <si>
    <t>Управление развитием сельских территорий</t>
  </si>
  <si>
    <t>Методическое обеспечение анализа энергосбережения и энергоэффективности в сфере подготовки специалистов - профессионалов</t>
  </si>
  <si>
    <t>Методическое и алгоритмическое обеспечение систем поддержки принятия решений при оценке технического уровня и качества информационно-вычислительных систем</t>
  </si>
  <si>
    <t>Технологический институт сервиса - филиал ДГТУ</t>
  </si>
  <si>
    <t>Хабаров А.Н.</t>
  </si>
  <si>
    <t>Рублева Т.С.</t>
  </si>
  <si>
    <t>Мишина О.Н.</t>
  </si>
  <si>
    <t>Липилина Е.Ю.</t>
  </si>
  <si>
    <t xml:space="preserve">Grineva S.V., Kudashina V.L. </t>
  </si>
  <si>
    <t xml:space="preserve">Modern State Policy in the Field of Education and Work with Talented Young People in the North Caucasian Federal Area </t>
  </si>
  <si>
    <t xml:space="preserve">3d the International Conference on the Transformation of Education 2015. Held by SCIEURO in London. 24-30 April 2015. P. 143-151. </t>
  </si>
  <si>
    <t>http://scieuro.com/wp-content/uploads/2014/10/April-2014</t>
  </si>
  <si>
    <t xml:space="preserve">Bezus S.N.,  Kudashina V.L. </t>
  </si>
  <si>
    <t>The Peculiarities of “Personal” Sentences in Formal Letters Written in Old Spanish</t>
  </si>
  <si>
    <t>Proceedings of INTCESS15 – 2nd International Conference on Education and Social Sciences. Istanbul, Turkey, 2-4 February 2015. P. 1063-1067.</t>
  </si>
  <si>
    <t>http://ocerint.org/intcess15_e-publication/papers/381</t>
  </si>
  <si>
    <t>в работе</t>
  </si>
  <si>
    <t xml:space="preserve">Котова Т.Н., Хачатурян Р.Е. </t>
  </si>
  <si>
    <t xml:space="preserve">Гринева С.В. </t>
  </si>
  <si>
    <t>Кудашина В.Л.</t>
  </si>
  <si>
    <t xml:space="preserve">Текст как сегмент дискурса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</si>
  <si>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374-376</t>
  </si>
  <si>
    <t>http://elibrary.ru/item.asp?id=23801365</t>
  </si>
  <si>
    <t xml:space="preserve">Галаниди Е. Н. </t>
  </si>
  <si>
    <t xml:space="preserve">Современная  война:  языки теоретического описания // Инновационные направления развития в образовании, экономике, технике и технологиях </t>
  </si>
  <si>
    <t xml:space="preserve">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351-358. </t>
  </si>
  <si>
    <t>http://elibrary.ru/item.asp?id=23801340</t>
  </si>
  <si>
    <t xml:space="preserve">Реализация технологий гражданско-патриотического воспитания студенческой молодежи (на примере ТИС (филиала) ДГТУ в г. Ставрополе) </t>
  </si>
  <si>
    <t xml:space="preserve">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t>
  </si>
  <si>
    <t>http://elibrary.ru/item.asp?id=23801345</t>
  </si>
  <si>
    <t xml:space="preserve">Проблемное обучение как  ключевая компетенция учебного процесса в преподавании общеобразовательных дисциплин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</si>
  <si>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368-371</t>
  </si>
  <si>
    <t>http://elibrary.ru/item.asp?id=23801362</t>
  </si>
  <si>
    <t xml:space="preserve">Красикова Е.А. </t>
  </si>
  <si>
    <t xml:space="preserve">Представления современной молодежи о Великой Отечественной войне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</si>
  <si>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372-374</t>
  </si>
  <si>
    <t>http://elibrary.ru/item.asp?id=23801831</t>
  </si>
  <si>
    <t xml:space="preserve">Левшенков В.Н. </t>
  </si>
  <si>
    <t xml:space="preserve">Рентгеноспектральный флуоресцентный анализ технологических растворов гидрометаллургической переработки комплексных урано-молибденовых руд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</si>
  <si>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377-383</t>
  </si>
  <si>
    <t>http://elibrary.ru/item.asp?id=23801369</t>
  </si>
  <si>
    <t xml:space="preserve">Литвинова Н.Н. </t>
  </si>
  <si>
    <t xml:space="preserve">Технологии арт-терапии в процессе ресоциализации несовершеннолетних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</si>
  <si>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387-389</t>
  </si>
  <si>
    <t>http://elibrary.ru/item.asp?id=23801378</t>
  </si>
  <si>
    <t xml:space="preserve">Мезенцева И.А. </t>
  </si>
  <si>
    <t xml:space="preserve">К проблеме организации научно-исследовательской деятельности студентов в современном ВУЗе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</si>
  <si>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389-392</t>
  </si>
  <si>
    <t>http://elibrary.ru/item.asp?id=23801386</t>
  </si>
  <si>
    <t xml:space="preserve">Cеленгинский А.М., Торосян И.Г.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</si>
  <si>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392-395</t>
  </si>
  <si>
    <t>http://elibrary.ru/item.asp?id=23801392</t>
  </si>
  <si>
    <t xml:space="preserve">Cеленгинский А.М. </t>
  </si>
  <si>
    <t xml:space="preserve">Прикладное значение искусственного интеллекта (информационных технологий) в спорте (на примере атлетической гимнастики)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</si>
  <si>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395-399</t>
  </si>
  <si>
    <t>http://elibrary.ru/item.asp?id=23801830</t>
  </si>
  <si>
    <t xml:space="preserve">Смирнова Н.Г. </t>
  </si>
  <si>
    <t xml:space="preserve">“Servitization”: из истории термина </t>
  </si>
  <si>
    <t>Инновационные направления развития в образовании, экономике, технике и технологиях [Текст]: Научно-практическая конференция, посвященная 85-летию ДГТУ. 19-20 мая 2015 года: сборник статей; в 2-х ч./ под общ.науч.ред. д.т.н., проф. В.Е. Жидкова. – Ставрополь: Ставролит; ТИС, 2015. – Часть 1. – 416 с. – С. 399-404</t>
  </si>
  <si>
    <t>http://elibrary.ru/item.asp?id=23801395</t>
  </si>
  <si>
    <t>ЕГЭ в зеркале языка</t>
  </si>
  <si>
    <t>Universum: филология и искусствоведение. Электронный научный журнал</t>
  </si>
  <si>
    <t>http://elibrary.ru/item.asp?id=23614784</t>
  </si>
  <si>
    <t>Davydyants D.E., Zhidkov V.E., Sheichenko Yu.I.</t>
  </si>
  <si>
    <t>0,5</t>
  </si>
  <si>
    <t>Фурсов В.А., Лазарева Н.В., Аливанова С.В.</t>
  </si>
  <si>
    <t>The importance of positioning in achieving the strategic goals of the companies</t>
  </si>
  <si>
    <t xml:space="preserve"> Modern European Researches- №7, 2015</t>
  </si>
  <si>
    <t>нет</t>
  </si>
  <si>
    <t>Лысенко В.В., Гончаров В.Н.</t>
  </si>
  <si>
    <t>Общественная информация: научно-технический аспект управления</t>
  </si>
  <si>
    <t>Фундаментальные исследования. 2015. № 2. Часть 22. С. 5044-5048.</t>
  </si>
  <si>
    <t xml:space="preserve">Смирнова Н. Г. </t>
  </si>
  <si>
    <t xml:space="preserve">Реализация категорий ретроспекции и проспекции в тексте «Курса русской истории» В.О. Ключевского. </t>
  </si>
  <si>
    <t>Филологические науки. Теория и практика</t>
  </si>
  <si>
    <t>http://elibrary.ru/item.asp?id=22003224</t>
  </si>
  <si>
    <t>Чимонина И.В., Жукавина А.А.</t>
  </si>
  <si>
    <t>Влияние пальмового масла на здоровье человека (критический анализ)</t>
  </si>
  <si>
    <t xml:space="preserve">Мир науки, культуры, образования. - Горно-алтайск: ООО "РМНКО", №2(51), 2015. </t>
  </si>
  <si>
    <t>http://amnko.ru/index.php/russian/journals/</t>
  </si>
  <si>
    <t>Чимонина И.В., Шульга А.А.</t>
  </si>
  <si>
    <t>0,4</t>
  </si>
  <si>
    <t>http://elibrary.ru/download/36747262.pdf</t>
  </si>
  <si>
    <t>Фурсов В.А., Лазарева Н.В.</t>
  </si>
  <si>
    <t>Вестник Северо-Кавказского федерального университета. 2015. № 3 (48). С. 132-138.</t>
  </si>
  <si>
    <t>http://elibrary.ru/download/75221383.pdf</t>
  </si>
  <si>
    <t>Бабенышев С.П., Емельянов С.А., Жидков В.Е., Мамай Д.С., Уткин В.П.</t>
  </si>
  <si>
    <t>Техника и технология пищевых производств. 2015. Т. 38. № 3. С. 5-10.</t>
  </si>
  <si>
    <r>
      <t>Вестник АПК Ставроп</t>
    </r>
    <r>
      <rPr>
        <sz val="11"/>
        <color theme="1"/>
        <rFont val="Times New Roman"/>
        <family val="1"/>
        <charset val="204"/>
      </rPr>
      <t>олья. 2015. № 2 (18). С. 7-11.</t>
    </r>
  </si>
  <si>
    <t>http://elibrary.ru/download/80132272.pdf</t>
  </si>
  <si>
    <t>Чимонина И.В., Лец М.Н., Гаазов В.Л., Дубатова А.А.</t>
  </si>
  <si>
    <t>Анализ содержания тяжелых металлов в съедобных грибах г. Ставрополя</t>
  </si>
  <si>
    <t>Вестник московского института государственого управления и права №9. - М.: НОУ ВПО "Вестник московского института государственого управления и права", 2015. С184-189</t>
  </si>
  <si>
    <t>http://elibrary.ru/item.asp?id=23212990</t>
  </si>
  <si>
    <t>Чимонина И.В., Качарян С.А.</t>
  </si>
  <si>
    <t>Анализ пищевой ценности и химического состава мяса и его влияние на организм человека</t>
  </si>
  <si>
    <t>Журнал гуманитарных наук №9. - М.: НОУ ВПО "Вестник московского института государственого управления и права", 2015. С3-7</t>
  </si>
  <si>
    <t>http://elibrary.ru/item.asp?id=23381784</t>
  </si>
  <si>
    <t>Чимонина И.В., Давыденко Н.И.</t>
  </si>
  <si>
    <t>Разработка мучного кондитерского изделия для диетического питания</t>
  </si>
  <si>
    <t>Science Time. - №4(16). - 2015. - С.820-824</t>
  </si>
  <si>
    <t>Лазарева Н.В., Фурсов В.А.</t>
  </si>
  <si>
    <t>The assessment of the strategic position of an indastrial enterprise from the point of view of the system approach</t>
  </si>
  <si>
    <t>Science Time. - №1(13). - 2015. - С.466-470</t>
  </si>
  <si>
    <t>Государственное регулирование производства экологически чистых продуктов питания</t>
  </si>
  <si>
    <t>Актуальные направления научных исследований XXI века: теория и практика. 2015. Т. 3. № 1 (12). С. 372-375.</t>
  </si>
  <si>
    <t>0,8</t>
  </si>
  <si>
    <t>http://elibrary.ru/download/31946236.pdf</t>
  </si>
  <si>
    <t>Воропаева Л.В., Цыбульская А.А.</t>
  </si>
  <si>
    <t>Система питания и обслуживания в школьных столовых</t>
  </si>
  <si>
    <t>Инновационные направления развития в сфере образования, экономики, технике и технологиях»: Научно-практическая конференция - Ставрополь: Ставрополит, ТИС, 2015. С. 12 - 17</t>
  </si>
  <si>
    <t>Лазарева Н.В., Панкратова О.В.</t>
  </si>
  <si>
    <t>Особенности управления человеческими ресурсами сервисных предприятий</t>
  </si>
  <si>
    <t>Инновационные направления развития в сфере образования, экономики, технике и технологиях»: Научно-практическая конференция - Ставрополь: Ставрополит, ТИС, 2015. С. 33 - 39</t>
  </si>
  <si>
    <t>Ториков А.В. Торикова Е.Ф.</t>
  </si>
  <si>
    <t>Применение метода сase study для формирования прогностических умений будущих бакалавров сервиса</t>
  </si>
  <si>
    <t>Инновационные направления развития в сфере образования, экономики, технике и технологиях»: Научно-практическая конференция - Ставрополь: Ставрополит, ТИС, 2015. С. 39 - 44</t>
  </si>
  <si>
    <t>Воропаева Л.В. Канарская Н.А.</t>
  </si>
  <si>
    <t>Предпринимательская деятельность в профессиональном образовании</t>
  </si>
  <si>
    <t>Инновационные направления развития в сфере образования, экономики, технике и технологиях»: Научно-практическая конференция - Ставрополь: Ставрополит, ТИС, 2015. С. 4 - 9</t>
  </si>
  <si>
    <t>Жидков В.Е. Чимонина И.В., Горностаева И.В.</t>
  </si>
  <si>
    <t>Анализ спроса на экологически чистые продукты питания в мире</t>
  </si>
  <si>
    <t>Инновационные направления развития в сфере образования, экономики, технике и технологиях»: Научно-практическая конференция - Ставрополь: Ставрополит, ТИС, 2015. С. 17 - 22</t>
  </si>
  <si>
    <t>0,6</t>
  </si>
  <si>
    <t>Фурсов В.А.</t>
  </si>
  <si>
    <t>Особенности управления маркетингом сервисных услуг</t>
  </si>
  <si>
    <t>Инновационные направления развития в сфере образования, экономики, технике и технологиях»: Научно-практическая конференция - Ставрополь: Ставрополит, ТИС, 2015. С. 44 - 50</t>
  </si>
  <si>
    <t>Воропаева Л.В. Усова Н.Н.</t>
  </si>
  <si>
    <t>Организация сервиса обслуживания в социально реабилитационном центре «Искра» для несовершеннолетних детей</t>
  </si>
  <si>
    <t>Инновационные направления развития в сфере образования, экономики, технике и технологиях»: Научно-практическая конференция - Ставрополь: Ставрополит, ТИС, 2015. С. 9 - 12</t>
  </si>
  <si>
    <t>Жидков В.Е., Джилавян А.А.</t>
  </si>
  <si>
    <t>В сборнике: Молодежь и XXI век - 2015 материалы V Международной молодежной научной конференции: в 3-х томах. Ответственный редактор: Горохов А.А.. 2015. С. 184-187.</t>
  </si>
  <si>
    <t>0,3</t>
  </si>
  <si>
    <t>http://elibrary.ru/download/68470284.pdf</t>
  </si>
  <si>
    <t>В сборнике: СЕРВИСУ И ТУРИЗМУ - ИННОВАЦИОННОЕ РАЗВИТИЕ Материалы VII Международной научно-практической конференции. проф. Т. С. Комиссарова (отв. ред.). Санкт-Петербург, 2015. С. 95-99.</t>
  </si>
  <si>
    <t>http://elibrary.ru/download/56669595.pdf</t>
  </si>
  <si>
    <t>Science Time. 2015. № 5 (17). С. 497-499.</t>
  </si>
  <si>
    <t>http://elibrary.ru/download/11794564.pdf</t>
  </si>
  <si>
    <t>Kant. 2015. № 3 (16). С. 101-107.</t>
  </si>
  <si>
    <t>Зайченко И.А., Агеева К.Ю.</t>
  </si>
  <si>
    <t>Основные проблемы современного рынка недвижимости России</t>
  </si>
  <si>
    <t xml:space="preserve">«Инновационные направления в образовании, экономике, технике и технологиях» сборник научных трудов по материалам научно-практической конференции, посвященной 85-летию ДГТУ. 19 – 20 мая 2015 года. Ставрополь: Ставролит;  ТИС, 2015 г Ч.1. </t>
  </si>
  <si>
    <t>Зайченко И.А.</t>
  </si>
  <si>
    <t>Проблемы развития информационных технологий в банковской сфере</t>
  </si>
  <si>
    <t>Роль кредитной политики в обеспечении социально-экономического развития региона</t>
  </si>
  <si>
    <t>Кривокора Е.И., Демина И.В.</t>
  </si>
  <si>
    <t>Исследование образовательной системы РСО-Алания как фактора социально-экономического развития региона</t>
  </si>
  <si>
    <t>Зайченко И.А., Зиберова В.Е.</t>
  </si>
  <si>
    <t>Особенности применения международных стандартов финансовой отчетности в России</t>
  </si>
  <si>
    <t xml:space="preserve">Кальная А.Ю. Танцевов М.А., </t>
  </si>
  <si>
    <t>Проблемы прибыльности сельскохозяйственных организаций в современной экономической действительности на примере Ставропольского края</t>
  </si>
  <si>
    <t xml:space="preserve">Елисеева Е.В.,
</t>
  </si>
  <si>
    <t>Анализ основных тенденций финансового  состояния  сельского хозяйства в Ставропольском крае</t>
  </si>
  <si>
    <t>Кальная А.Ю., Танцевов М.А.</t>
  </si>
  <si>
    <t>Теоретико-методические аспекты оценки рентабельности сельскохозяйственных организаций</t>
  </si>
  <si>
    <t>Оценка функционирования кредитных организаций на основе обратной дюрации и разработка ее программного обеспечения</t>
  </si>
  <si>
    <t>Максимова О.П.</t>
  </si>
  <si>
    <t>Аспекты совокупной способности к труду как составляющей трудового потенциала</t>
  </si>
  <si>
    <t>Семенова Н.В.</t>
  </si>
  <si>
    <t>Экономический характер и особенности труда в гастрономическом бизнесе</t>
  </si>
  <si>
    <t>Шалыгина Л.В.,             Кирова К.С</t>
  </si>
  <si>
    <t>«Зoлoтые» тарифы  ЖКХ</t>
  </si>
  <si>
    <t xml:space="preserve">Кирова К.С.,
Шалыгина Л.В.,
Зиберова В.Е.
</t>
  </si>
  <si>
    <t>Использование инвестиционных потоков в развитии Ставропольского края за 2013- 2014 годы</t>
  </si>
  <si>
    <t xml:space="preserve">Николкина Н.Г.,
Аджибатырова М.М
</t>
  </si>
  <si>
    <t>Современные проблемы Российской экономики</t>
  </si>
  <si>
    <t>Концепция развития экономики  Российской Федерации</t>
  </si>
  <si>
    <t xml:space="preserve">Мякишев В.С.,
Енина О.В.
</t>
  </si>
  <si>
    <t>Управление доходами и рентабельностью  на предприятии</t>
  </si>
  <si>
    <t xml:space="preserve">Мякишев В.С.,
Воропаев С.В.
</t>
  </si>
  <si>
    <t>Управление качеством услуг автосервиса</t>
  </si>
  <si>
    <t xml:space="preserve">Семенова Н.В., 
Кедко С.А.
</t>
  </si>
  <si>
    <t>Эффективность материально-технического снабжения в агробизнесе</t>
  </si>
  <si>
    <t>Шведова Н.Н.</t>
  </si>
  <si>
    <t>Эффективная диверсификация деятельности предприятий с учетом рисков в АПК</t>
  </si>
  <si>
    <t>Зайченко И.А.,         Лукьянова В.В.</t>
  </si>
  <si>
    <t>Критерии оценки эффективности управления структурными подразде-лениями кредитной организации</t>
  </si>
  <si>
    <t>«Современное общество,образование и наука», сборник науч-ных трудов по материалам Международной научно-практической конференции 31 марта 2015г., в 16 частях.  часть 12.Тамбов: ООО «Консалтинговая компания Юком», 2015.</t>
  </si>
  <si>
    <t>Николкина Н.Г.,       Шалыгина Л.В.</t>
  </si>
  <si>
    <t>Экономическая безопасность как цель политики противодействия коррупции</t>
  </si>
  <si>
    <t>Мякишев В.С.</t>
  </si>
  <si>
    <t xml:space="preserve">Оценка и варианты решения про-блем сервиса автомобилистов в городе Ставрополе </t>
  </si>
  <si>
    <t>Влияние миграции на рынок труда в Ставропольском крае</t>
  </si>
  <si>
    <t>Актуальные вопросы в научной работе и образовательной деятельности: сборник научных  трудов по материалам  Международной научно-практической конференции 30 мая 2015 г.; в 10 томах. Том  10. Тамбов: ООО «Консалтинговая компания  Юком», 2015, 168с.</t>
  </si>
  <si>
    <t xml:space="preserve">Cherunova I.V., Kolesnik S.A., Kurenova S.V., Eremina Yu.V., Merkulova A.V., Cherunov P.V. </t>
  </si>
  <si>
    <t>Study of the structural and acoustic properties of clothing materials for thermal protection of human (2015)</t>
  </si>
  <si>
    <t xml:space="preserve">International Journal of Applied Engineering Research ( ISSN 0973-4562) . - Volume 10. - Number 19 (2015) . -pp 40506-40512. </t>
  </si>
  <si>
    <t>http://www.ripublication.com/Volume/ijaerv10n19.htm</t>
  </si>
  <si>
    <t>Панков В.П.</t>
  </si>
  <si>
    <t>Плазменные покрытия поршневых колец автотракторной техники</t>
  </si>
  <si>
    <t>Научно-технический и производственный журнал "Упрочняющие технологии и покрытия", №4, 2015 г.</t>
  </si>
  <si>
    <t>http://elibrary.ru/item.asp?id=23340888</t>
  </si>
  <si>
    <t>Малсугенов А.В., Чеботарев Е.А.</t>
  </si>
  <si>
    <t>Определение энергоэффективных схем компоновки роторно-пластинчатого охладителя</t>
  </si>
  <si>
    <t>Наукапарк №2(32), 2015 г.</t>
  </si>
  <si>
    <t>http://elibrary.ru/item.asp?id=23027576</t>
  </si>
  <si>
    <t>Панков В.П., Шаталов А.И., Соловьев В.А., Григорьян Л.К., Худолеев М.Н.</t>
  </si>
  <si>
    <t>Исследование режимов обработки вальцов мукомольных мельниц с нанесенным покрытием</t>
  </si>
  <si>
    <t>http://elibrary.ru/item.asp?id=23027577</t>
  </si>
  <si>
    <t>Панков В.П., Соловьев В.А., Шепеть И.П., Бажанов А.В.</t>
  </si>
  <si>
    <t>Диагности микроволновых печей</t>
  </si>
  <si>
    <t>http://elibrary.ru/item.asp?id=23027578</t>
  </si>
  <si>
    <t>Панков В.П., Соловьев В.А., Григорьян Л.К., Худолеев М.Н.</t>
  </si>
  <si>
    <t>Исследование структурно-фазового состава вальцов мукомольных мельниц</t>
  </si>
  <si>
    <t>http://elibrary.ru/item.asp?id=23801286</t>
  </si>
  <si>
    <t>Пнков В.П., Шаталов А.И., Соловьев В.А., Григорьян Л.К., Худолеев М.Н.</t>
  </si>
  <si>
    <t>Исследование материалов для обработки чугуна и износостойких покрытий</t>
  </si>
  <si>
    <t>Наукапарк №3(33), 2015 г.</t>
  </si>
  <si>
    <t>http://elibrary.ru/item.asp?id=23173544</t>
  </si>
  <si>
    <t>Разработка методов удаления продуктов износа вальцов мукомольных мельниц с разработанным покрытием магнитным сепарированием</t>
  </si>
  <si>
    <t>http://elibrary.ru/item.asp?id=23801282</t>
  </si>
  <si>
    <t xml:space="preserve">Панков В.П., Соловьев В.А., Шепеть И.П., Баженов А.В. </t>
  </si>
  <si>
    <t>Физико-химическое взаимодействие материалов в процесса газотермического напыления</t>
  </si>
  <si>
    <t>http://elibrary.ru/item.asp?id=23173546</t>
  </si>
  <si>
    <t>Дрофа Е.А.</t>
  </si>
  <si>
    <t>Проектирование спецодежды с определенными свойствами</t>
  </si>
  <si>
    <t>Инновационные направления развития в образовании, экономике, технике и технологиях, 19-20 мая 2015 г.</t>
  </si>
  <si>
    <t>http://elibrary.ru/item.asp?id=23801252</t>
  </si>
  <si>
    <t>Дубатова И.В., Дубатова А.А.</t>
  </si>
  <si>
    <t>Сравнительный анализ изучения практического применения методов конструирования одежды</t>
  </si>
  <si>
    <t>http://elibrary.ru/item.asp?id=23801255</t>
  </si>
  <si>
    <t>Еремина Ю.В., Куренова С.В.</t>
  </si>
  <si>
    <t>Социально-экономический эффект использования шумозащитных костюмов в промышленности</t>
  </si>
  <si>
    <t>http://elibrary.ru/item.asp?id=23801260</t>
  </si>
  <si>
    <t>Разработка компьютерной программы для выбора рационального пакета материалов</t>
  </si>
  <si>
    <t>http://elibrary.ru/item.asp?id=23801264</t>
  </si>
  <si>
    <t>Анализ измерений высокожирных дисперсных систем в процессе маслообразования в пластинчатых аппаратах</t>
  </si>
  <si>
    <t>http://elibrary.ru/item.asp?id=23801271</t>
  </si>
  <si>
    <t>Малсугенов А.В., Павлов А.М.</t>
  </si>
  <si>
    <t>Повышение эффективности инженерно-графической подготовки бакалавров</t>
  </si>
  <si>
    <t>http://elibrary.ru/item.asp?id=23801276</t>
  </si>
  <si>
    <t>Панков В.П., Шаталов А.И., Соловьев В.А.</t>
  </si>
  <si>
    <t>Исследование эффективности удаления продуктов износа вальцов мукомольных мельниц с разработанным износостойким плазменным покрытием магнитным сепарированием</t>
  </si>
  <si>
    <t>Молочная сыворотка как фактор повышения ресурсного потенциала малокоперерабатывающего предприятия</t>
  </si>
  <si>
    <t>http://elibrary.ru/item.asp?id=23801294</t>
  </si>
  <si>
    <t>Шапаков Н.А.</t>
  </si>
  <si>
    <t>Технологические аспекты очистки и рафинации растительного масла</t>
  </si>
  <si>
    <t>http://elibrary.ru/item.asp?id=23801306</t>
  </si>
  <si>
    <t>Липилина Е.Ю., Семенова Л.В.</t>
  </si>
  <si>
    <t>Педагогическая компетентность преподпвателя как условие реализации ФГОС ВПО</t>
  </si>
  <si>
    <t>http://elibrary.ru/item.asp?id=23801374</t>
  </si>
  <si>
    <t xml:space="preserve">Бабенышев С.П.,
Мамай Д.С.
</t>
  </si>
  <si>
    <t xml:space="preserve">Технологические аспекты использования процессов мембранной фильтрации в переработки полисахаридов топинамбура </t>
  </si>
  <si>
    <t xml:space="preserve">АКТУАЛЬНЫЕ ПРОБЛЕМЫ СТРОИТЕЛЬСТВА, ТРАНСПОРТА, МАШИНОСТРОЕНИЯ И ТЕХНОСФЕРНОЙ БЕЗОПАСНОСТИ
Материалы III-ей ежегодной научно-практической конференции Северо-Кавказского Федерального университета «Университетская наука – региону». </t>
  </si>
  <si>
    <t>http://elibrary.ru/item.asp?id=23638348</t>
  </si>
  <si>
    <t xml:space="preserve">Бабенышев С.П.,
Шапаков Н.А.
</t>
  </si>
  <si>
    <t>Молочная сыворотка как объект повышения ресурсного потенциала молокоперерабатывающего предприятия</t>
  </si>
  <si>
    <t>http://elibrary.ru/item.asp?id=23638372</t>
  </si>
  <si>
    <t>Теоретические аспекты процесса баромембранного разделения жидких высокомалекулярных полидисперсных систем</t>
  </si>
  <si>
    <t>Вестник АПК Ставрополья. 2015 №2(18). С.7-11</t>
  </si>
  <si>
    <t>http://elibrary.ru/item.asp?id=23762118</t>
  </si>
  <si>
    <t>Бабенышев С.П., Жидков В.Е.</t>
  </si>
  <si>
    <t>Микрофильтрационная очистка растительного масла</t>
  </si>
  <si>
    <t>"Современные достижения биотехнологии. Актуальные проблемы молочного дела" СКФУ</t>
  </si>
  <si>
    <t>Основные аспекты получения напитков из молочной сыворотки с добавлением растительных полисахоридов на основе использования процесса ультрафильтрации</t>
  </si>
  <si>
    <t>"Техника и технология пищевых производств", Т.38. №3. С. 5-10</t>
  </si>
  <si>
    <t>http://elibrary.ru/item.asp?id=24249151</t>
  </si>
  <si>
    <t>Малсугенов А.В., Чеботарев Е.А., Борисов А.Т.</t>
  </si>
  <si>
    <t>Совершенствование конструкций охладителей пластинчетых маслообразователей</t>
  </si>
  <si>
    <t>http://elibrary.ru/item.asp?id=23638344</t>
  </si>
  <si>
    <t>СОВЕРШЕНСТВОВАНИЕ ПРОЦЕССОВ СЕПАРИРОВАНИЯ МОЛОЧНОЙ СЫВОРОТКИ И ЕЁ КОНЦЕНТРАТОВ</t>
  </si>
  <si>
    <t>http://elibrary.ru/item.asp?id=23638346</t>
  </si>
  <si>
    <t>Малсугенов А.В., Шулепова А.В.</t>
  </si>
  <si>
    <t xml:space="preserve"> ПРИМЕНЕНИЕ МЕТОДА МОРФОЛОГИЧЕСКОГО АНАЛИЗА В МОДЕЛИРОВАНИИ КОСТЮМА ПОВАРА</t>
  </si>
  <si>
    <t>http://elibrary.ru/item.asp?id=23801312</t>
  </si>
  <si>
    <t>РАЗРАБОТКА ЭФФЕКТИВНЫХ СХЕМ КОМПОНОВКИ РОТОРНО-ПЛАСТИНЧАТОГО ОХЛАДИТЕЛЯ</t>
  </si>
  <si>
    <t xml:space="preserve">Вестник Северо-Кавказского федерального университета. 2015. № 3 (48). С. 45-50. </t>
  </si>
  <si>
    <t>http://elibrary.ru/item.asp?id=23752894</t>
  </si>
  <si>
    <t>Мякишев В. С., Шмыгалева П.В., Величенко Е.А.</t>
  </si>
  <si>
    <t>Экономика и предпринимательство. 2014. № 12-2 (53-2). С. 495-499.</t>
  </si>
  <si>
    <t>0,3/0,15</t>
  </si>
  <si>
    <t xml:space="preserve">Давыдянц Д. Е., Зубова Л. В., 
Николкина Н. Г.
</t>
  </si>
  <si>
    <t xml:space="preserve"> Результативность использования ресурсов: поиск и принятие предпринимательских решений по выявлению отличий и применению показателей отдачи, выработки, производительности</t>
  </si>
  <si>
    <t>Современные проблемы науки и образования. –[Электронный ресурс]. – Режим доступа:   http://www.science-education.ru/121-19181. (ВАК)</t>
  </si>
  <si>
    <t>0,54/0,18</t>
  </si>
  <si>
    <t xml:space="preserve">Давыдянц Д.Е.,  Зубова Л. В.,
Зубов А.О. Звягина 
Е. М.  Шабанова 
Г. П.
</t>
  </si>
  <si>
    <t xml:space="preserve">Разработка и принятие решений в структурах предпринимательской деятельности в условиях неопределенности
(статья)
</t>
  </si>
  <si>
    <t>Современные проблемы науки и образования. –[Электронный ресурс]. – Режим доступа:   http://www.science-education.ru/121-19001 (ВАК) 2015 г</t>
  </si>
  <si>
    <t xml:space="preserve">0,50
0,10
</t>
  </si>
  <si>
    <t xml:space="preserve">Давыдянц Д.Е.,  Зубова Л. В.,
Зубов А.О. Звягина 
Е. М.  Шабанова 
Г. П.
</t>
  </si>
  <si>
    <t xml:space="preserve">Исследование тенденций развития и роли принятия предпринимательских решений в условиях неопределенности
(статья)
</t>
  </si>
  <si>
    <t>Современные проблемы науки и образования. –[Электронный ресурс]. – Режим доступа:   http://www.science-education.ru/121-19101 (ВАК) 2015г</t>
  </si>
  <si>
    <t>Цыбульский А. И.</t>
  </si>
  <si>
    <t>Учет рисков в стратегическом управлении деятельностью хозяйствующих субъектов сервиса</t>
  </si>
  <si>
    <t>Инновационные направления развития в образовании, экономике, технике и технологиях: Научно-практическая конференция, посвященная 85-летию ДГТУ. 19-20 мая 2015 года: сборник статей в 2-х ч. / под общ. ред. д.т.н., проф. В. Е. Жидкова. – Ставрополь: Ставролит; ТИС, 2015. – Часть 1. С.254-260.</t>
  </si>
  <si>
    <t>Давыдянц Д. Е.</t>
  </si>
  <si>
    <t>Общий механизм развития природы и обществ: диалектико-триалектический подход</t>
  </si>
  <si>
    <t>Инновационные направления развития в образовании, экономике, технике и технологиях // Научно-практическая конференция, посвященная 85-летию ДГТУ. – Ставрополь: Ставролит, 2015. – Ч.I. – С. 264-267</t>
  </si>
  <si>
    <t>Мякишев В. С.,   Чечель А.В.</t>
  </si>
  <si>
    <t xml:space="preserve">Патриотизм и его влияние на развитие государства </t>
  </si>
  <si>
    <t>Сборник научных трудов международной научно-практической конференции «Гражданственность и патриотизм молодежи: тен-денции развития в современном мире» 27-28 марта 2015 г. ООО ИД «ТЭСЭРА», Ставрополь, 2015. – С. 103-109.</t>
  </si>
  <si>
    <t>Мякишев В. С., Воропаев С.В.</t>
  </si>
  <si>
    <t>Управление качеством услуг ав-тосервиса</t>
  </si>
  <si>
    <t>Материалы научно-практической конференции «Инновационные направления развития в образовании, экономике, технике, технологиях», посвященной 85-летию ДГТУ. 19-20 мая 2015 года. Ставрополь: Ставролит; ТИС, 2015. – часть I. С.123-125.</t>
  </si>
  <si>
    <t>Мякишев В. С.,     Енина О.В.</t>
  </si>
  <si>
    <t>Управление доходами и рента-бельностью на предприятии</t>
  </si>
  <si>
    <t>Мякишев В. С.</t>
  </si>
  <si>
    <t>Оценка и варианты решения про-блем сервиса автомобилистов в городе Ставрополе</t>
  </si>
  <si>
    <t>Шейченко Ю. И., Ядыкин В. С,</t>
  </si>
  <si>
    <t>Проблемы нового порядка расчёта платы за электроэнергию</t>
  </si>
  <si>
    <t xml:space="preserve">Макеенко  И.П.,
Николкина Н.Г.
</t>
  </si>
  <si>
    <t>Подготовка квалифицированных кадров кадров как основной фактор повышения эффективности деятельности объектов жилищно-коммунального хозяйства Ставропольского края</t>
  </si>
  <si>
    <t>Совершенствование систем контроля и управления введением «интеллектуальных» датчиков</t>
  </si>
  <si>
    <t>Инновационные направления развития в образовании, экономике, технике и технологиях [Текст] : Научно-практическая конференция, посвященная 85-летию ДГТУ. 19-20 мая 2015 года : Сборник статей; в 2-х ч. / под общ. науч. ред. д. т. н., проф. В.Е. Жидкова. – Ставрополь: Ставролит ; ТИС, 2015. – Часть I. – 416 с.</t>
  </si>
  <si>
    <t>Боронтов Г.А., Горяинов М.Ф.</t>
  </si>
  <si>
    <t>Макрочастицы в лазерной абляционной плазме</t>
  </si>
  <si>
    <t>Инновационные направления развития в образовании, экономике, технике и технологиях // Научно-практическая конференция, посвященная 85-летию ДГТУ. – Ставрополь: Ставролит, 2015. – Ч.I. – С. 260-264</t>
  </si>
  <si>
    <t>Шаталов А.И., Соболев И.А.,</t>
  </si>
  <si>
    <t>Разработка устройства, фиксирующего нарушение целостности груза при доставке потребителю</t>
  </si>
  <si>
    <t>Инновационные направления развития в образовании, экономике, технике и технологиях // Научно-практическая конференция, посвященная 85-летию ДГТУ. – Ставрополь: Ставролит, 2015. – Ч.I. – С. 284-288</t>
  </si>
  <si>
    <t xml:space="preserve">Социально-экономическое развитие России и наиболее развитых стран мира за период 2000–2014 гг.: оценка и факторный анализ
(статья)
</t>
  </si>
  <si>
    <t>Кант. – Ставрополь: ООО Издательство «Ставролит», 2013. - № 2/(15). – С. 89-96</t>
  </si>
  <si>
    <t xml:space="preserve"> Межнаучная область на стыке философии, физики и экономики: теоретико-методологические основы, системообразующие начала, математический инструментарий 
(в порядке теоретической постановки)
(статья)
</t>
  </si>
  <si>
    <t>Кант. – Ставрополь: ООО Издательство «Ставролит», 2013. - № 3(16). – С. 54-63</t>
  </si>
  <si>
    <t>Влияние экономических санкций на производство нефтегазового оборудования в Российской Федерации (статья)</t>
  </si>
  <si>
    <t>Материалы международной научно-практической конференции 20 ноября 2015г. "Инновационные технологии в нефтегазовой отрасли". Ставрополь СКФУ. 2015.-С.261-263.</t>
  </si>
  <si>
    <r>
      <t>Жидков В.Е., Горностаева Ж.В., Алехина Е.С.</t>
    </r>
    <r>
      <rPr>
        <sz val="11"/>
        <color rgb="FF000000"/>
        <rFont val="Tahoma"/>
        <family val="2"/>
        <charset val="204"/>
      </rPr>
      <t> </t>
    </r>
  </si>
  <si>
    <t xml:space="preserve">Vostrukhin, A. </t>
  </si>
  <si>
    <t xml:space="preserve">Analog-to-digital Converter based on the transient process in RC-circuit </t>
  </si>
  <si>
    <t>14th International Scientific Conference Engineering for Rural Development 20-22.05.2015 Jelgava, Latvia – URL: (date of access: 25.05.2014). – P. 452-457.</t>
  </si>
  <si>
    <t xml:space="preserve">Лабораторный стенд для изучения процессов обмена информацией по радиоканалу в мобильных системах связи </t>
  </si>
  <si>
    <t>Инновационные направления развития в сфере образования, экономике, технике и технологиях: сб. труд.  Научно-практическая конференция, посвященная 85-летию ДГТУ. 19 – 20 мая 2015 года: сборник статей; в 2-х ч./  под общ. науч. ред. д.т.н., проф В.Е Жидкова. – Ставрополь: Ставролит; ТИС, 2015. – Часть I. с.170-173 (476 с.)</t>
  </si>
  <si>
    <t xml:space="preserve">Метод проектов в практике инженерного образования </t>
  </si>
  <si>
    <t>Инновационные направления развития в сфере образования, экономике, технике и технологиях: сб. труд.  Научно-практическая конференция, посвященная 85-летию ДГТУ. 19 – 20 мая 2015 года: сборник статей; в 2-х ч./  под общ. науч. ред. д.т.н., проф В.Е Жидкова. – Ставрополь: Ставролит; ТИС, 2015. – Часть I. с.160-166 (476 с.)</t>
  </si>
  <si>
    <t>Вострухин А.В., Хабаров А.Н., Зароченцев И.А., Лоскутов Е.Д.</t>
  </si>
  <si>
    <t>Вахтина Е.А., Вострухин А.В., Палкова З., Томашик Л.</t>
  </si>
  <si>
    <t>Сравнительный анализ статических характеристик пьезоакселерометров на поверхностных акустических волнах</t>
  </si>
  <si>
    <t>Литвин Д.Б., Шепеть И.П., Бражнев С.М., Панков В.П.</t>
  </si>
  <si>
    <t>Вестник АПК Ставрополья. 2015. № 1 (17). С. 45-49.</t>
  </si>
  <si>
    <t>http://elibrary.ru/item.asp?id=23636482</t>
  </si>
  <si>
    <t>Декомпозиция системы линейных дифференциальных уравнений</t>
  </si>
  <si>
    <t>Литвин Д.Б., Гулай Т.А., Долгополова А.Ф., Шепеть И.П., Протасов К.А.</t>
  </si>
  <si>
    <t>Финансово-экономические и учетно-аналитические проблемы развития региона Материалы Ежегодной 78-й научно-практической конференции. 2014. С. 237-241.</t>
  </si>
  <si>
    <t>http://elibrary.ru/item.asp?id=22891687</t>
  </si>
  <si>
    <t>Методика синтеза оптимального закона управления положением чувствительных элементов инерциальной системы в условиях априорной определенности</t>
  </si>
  <si>
    <t>Шепеть И.П., Бражнев С.М., Литвин Д.Б., Чернавина Т.В.</t>
  </si>
  <si>
    <t xml:space="preserve">НаукаПарк. 2015. № 3 (33). С. 71-75.  </t>
  </si>
  <si>
    <t>http://elibrary.ru/item.asp?id=23173547</t>
  </si>
  <si>
    <t>Оценка потенциальной точности управляемой инерциальной навигационной системы</t>
  </si>
  <si>
    <t>Бражнев С.М., Шепеть И.П., Литвин Д.Б., Бондаренко Д.В.</t>
  </si>
  <si>
    <t>НаукаПарк. 2015. № 3 (33). С. 75-78.</t>
  </si>
  <si>
    <t>http://elibrary.ru/item.asp?id=23173548</t>
  </si>
  <si>
    <t>Система мониторинга грузопассажирских перевозок</t>
  </si>
  <si>
    <t>Шепеть И.П., Бражнев С.М., Протасов К.А., Литвина Е.Д.</t>
  </si>
  <si>
    <t>Производственные, инновационные и информационные проблемы развития региона 2014. С. 155-158.</t>
  </si>
  <si>
    <t>http://elibrary.ru/item.asp?id=23037106</t>
  </si>
  <si>
    <t>Применение дифференциального исчисления функций нескольких переменных к разработке алгоритма определения координат объекта</t>
  </si>
  <si>
    <t>Литвин Д.Б., Шепеть И.П., Бондарев В.Г., Литвина Е.Д.</t>
  </si>
  <si>
    <t>Финансово-экономические и учетно-аналитические проблемы развития региона Материалы Ежегодной 78-й научно-практической конференции. 2014. С. 242-246.</t>
  </si>
  <si>
    <t>http://elibrary.ru/item.asp?id=22825610</t>
  </si>
  <si>
    <t>Автономная компенсация случайных возмущений в инерциальных навигационных системах</t>
  </si>
  <si>
    <t>Шепеть И.П., Хабаров А.Н., Гривенная Н.В., Сербин Е.М., Чернавина Т.В.</t>
  </si>
  <si>
    <t>Труды международного симпозиума Надежность и качество. 2014. Т. 2. С. 232-234.</t>
  </si>
  <si>
    <t>http://elibrary.ru/item.asp?id=22001500</t>
  </si>
  <si>
    <t>Диагностика микроволновых печей</t>
  </si>
  <si>
    <t>Панков В.П., Соловьев В.А., Шепеть И.П., Баженов А.В.</t>
  </si>
  <si>
    <t>НаукаПарк. 2015. № 2 (32). С. 62-67.</t>
  </si>
  <si>
    <t>Физико-химическое взаимодействие материалов в процессе газотермического напыления</t>
  </si>
  <si>
    <t>НаукаПарк. 2015. № 3 (33). С. 66-71.</t>
  </si>
  <si>
    <t>Оценка потенциальной точности алгоритма ориентации инерциальной навигационной системы</t>
  </si>
  <si>
    <t>Шепеть И.П., Панков В.П., Бондаренко Д.В., Королькова Л.Н.</t>
  </si>
  <si>
    <r>
      <t xml:space="preserve">НаукаПарк. 2015. № 4 (34). С. 86-89. </t>
    </r>
    <r>
      <rPr>
        <sz val="12"/>
        <color theme="1"/>
        <rFont val="Times New Roman"/>
        <family val="1"/>
        <charset val="204"/>
      </rPr>
      <t xml:space="preserve"> </t>
    </r>
  </si>
  <si>
    <t>http://elibrary.ru/item.asp?id=23374967</t>
  </si>
  <si>
    <t>Алгоритм определения ошибок ориентации подвижных ортогональных систем координат</t>
  </si>
  <si>
    <t xml:space="preserve">НаукаПарк. 2015. № 4 (34). С. 89-93. </t>
  </si>
  <si>
    <t xml:space="preserve"> http://elibrary.ru/item.asp?id=23374968</t>
  </si>
  <si>
    <t>Обеспечение информационной безопасности учебного заведения</t>
  </si>
  <si>
    <t>Бондаренко Д.В., Захарин А.В., Шепеть И.П.</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</si>
  <si>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156-160.</t>
  </si>
  <si>
    <t>http://elibrary.ru/item.asp?id=23801116</t>
  </si>
  <si>
    <t>Закон управления инерциальной навигационной системы для повышения точности измерения векторных параметров динамического объекта</t>
  </si>
  <si>
    <t>Напольский В.П., Шепеть И.П., Напольская Г.Ю., Бондаренко Д.В.</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</si>
  <si>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210-213.</t>
  </si>
  <si>
    <t>http://elibrary.ru/item.asp?id=23801180</t>
  </si>
  <si>
    <t>Метод повышения точности измерения векторных параметров инерциальными навигационными системами аэродинамических объектов</t>
  </si>
  <si>
    <t>Напольский В.П., Шепеть И.П., Напольская Г.Ю., Королькова Л.Н.</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</si>
  <si>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214-218.</t>
  </si>
  <si>
    <t>http://elibrary.ru/item.asp?id=23801184</t>
  </si>
  <si>
    <t>Перспективы развития электрохимической энергетики</t>
  </si>
  <si>
    <t>Слесаренок С.В., Бондаренко Д.В., Шепеть И.П., Королькова Л.Н.</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</si>
  <si>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226-230.</t>
  </si>
  <si>
    <t>http://elibrary.ru/item.asp?id=23801195</t>
  </si>
  <si>
    <t>К вопросу построения комплексных систем определения пилотажно-навигационных параметров подвижных объектов</t>
  </si>
  <si>
    <t>Шепеть И.П., Захарин А.В.</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</si>
  <si>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240-246.</t>
  </si>
  <si>
    <t>http://elibrary.ru/item.asp?id=23801210</t>
  </si>
  <si>
    <t>Моделирование алгоритма решения задачи ориентации</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</si>
  <si>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246-252.</t>
  </si>
  <si>
    <t>http://elibrary.ru/item.asp?id=24571906</t>
  </si>
  <si>
    <t>Исследование численного алгоритма определения ориентации подвижной системы координат</t>
  </si>
  <si>
    <t>Литвин Д.Б., Шепеть И.П.</t>
  </si>
  <si>
    <t>АГРАРНАЯ НАУКА СЕВЕРО-КАВКАЗСКОМУ ФЕДЕРАЛЬНОМУ ОКРУГУ. Сборник научных трудов по материалам 80-й Ежегодной научно-практической конференции. Ставропольский государственный аграрный университет; Редакционная коллегия: Костюкова Е.И., Лещева М.Г., Герасимов А.Н., Склярова Ю.М., Кулиш Н.В., Глотова И.И., Литвин Д.Б., Фролов А.В.. 2015. С. 212-216.</t>
  </si>
  <si>
    <t>http://elibrary.ru/item.asp?id=23940782</t>
  </si>
  <si>
    <t>Моделирование роста производства с учетом инвестиций и выбытием фондов</t>
  </si>
  <si>
    <t>СОЦИАЛЬНО-ЭКОНОМИЧЕСКИЕ И ИНФОРМАЦИОННЫЕ ПРОБЛЕМЫ УСТОЙЧИВОГО РАЗВИТИЯ РЕГИОНА. Международная научно-практическая конференция. 2015. С. 114-116.</t>
  </si>
  <si>
    <t>Использование методов многокритериального выбора при решении задач оценки технического уровня вычислительных систем.</t>
  </si>
  <si>
    <t xml:space="preserve">Хабаров А.Н., Княгинин А.А. </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</si>
  <si>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230-234.</t>
  </si>
  <si>
    <t>Жидков В.Е., д.т.н, профессор, Семенова Л.В., к.э.н., доцент; Воропаева Л.В., д.п.н., доцент; Чимонина И.В., к.б.н., доцент</t>
  </si>
  <si>
    <t>Региональная программа</t>
  </si>
  <si>
    <t>И-1.14.ТИС</t>
  </si>
  <si>
    <t>Фурсов В.А., д.э.н., доцент, Лазарева Н.В., д.э.н., доцент</t>
  </si>
  <si>
    <t>И-2.14.ТИС</t>
  </si>
  <si>
    <t>Бабенышев С.П., д.т.н., профессор, Шапаков Н.А.</t>
  </si>
  <si>
    <t>И-3.14.ТИС</t>
  </si>
  <si>
    <t>Проетирование специальной одежды</t>
  </si>
  <si>
    <t>И-4.14.ТИС</t>
  </si>
  <si>
    <t>Кудашина В.Л., к.филол.н., доцент, Смирнова Н.Г.., к.филол.н., доцент</t>
  </si>
  <si>
    <t>И-5.14.ТИС</t>
  </si>
  <si>
    <t>Котова Т.Н., к.э.н., Орлова Е.А.</t>
  </si>
  <si>
    <t>И-6.14.ТИС</t>
  </si>
  <si>
    <t>Баженов А.В., к.т.н, профессор, Малыгин С.В., Лоскутов Е.Д., к.т.н., доцент, Горяинов М.Ф., к.т.н.</t>
  </si>
  <si>
    <t>Разработка диагностических средств</t>
  </si>
  <si>
    <t>И-7.14.ТИС</t>
  </si>
  <si>
    <t>Хабаров А.Н., к.т.н., доцент, Княгинин А.А., Бражнев С.М. к.т.н., доцент, Крутаков Ю.Б.к.т.н., доцент, Шепеть И.П., к.т.н., профессор, Литвин Д.Б., к.т.н., доцент, Гривенная Н.В., к.т.н., доцент, Чернавина Т.В., к.т.н., доцент, Королькова Л.Н., к.п.н., доцент, Бондарева Г.А., Жидков А.В., Бондаренко Д.В.</t>
  </si>
  <si>
    <t>Развитие информационного общества в Ставропольском крае</t>
  </si>
  <si>
    <t>И-8.14.ТИС</t>
  </si>
  <si>
    <t>Шаталов А. И. к.т.н., доцент, Цыбульский А. И., к.э.н., доцент, Руднев О. Л. Мякишев В. С. к.э.н., доцент</t>
  </si>
  <si>
    <t>Исследования и разработка рекомендаций по рациональной дислокации мест парковок легковых автомобилей в городах регионального значения</t>
  </si>
  <si>
    <t>И-9.14.ТИС</t>
  </si>
  <si>
    <t>Давыдянц Д. Е. д.э.н., профессор, Цыбульский А. И., к.э.н., доцент, Ядыкин В. С. к.т.н., доцент, Макеенко И. П. к.э.н., доцент, Кривокрысенко В. Ф. доцент, Шейчанко Ю. И. ст. преподаватель,  Боронтов Г. А. к.т.н., доцент, Соболев И. А. ст. преподаватель, Морозова Е. А. ст. преподаватель, Бондаренко Е. А. ассистент, Филиппов С. А. к.т.н., доцент, Канарская Н. А. к.т.н., доцент</t>
  </si>
  <si>
    <t>И-10.14.ТИС</t>
  </si>
  <si>
    <t>Ионов Ч.Б., д.э.н., профессор, Иванова А.Н., к.э.н., доцент, Зайченко И.А., к.э.н., доцент</t>
  </si>
  <si>
    <t>И-11.14.ТИС</t>
  </si>
  <si>
    <t>Кривокора Ю.Н., к.э.н., доцент, Кирова К.С., к.э.н., доцент, Шведова Н.Н.</t>
  </si>
  <si>
    <t>И-12.14.ТИС</t>
  </si>
  <si>
    <t>01.2015 - 12.2015</t>
  </si>
  <si>
    <t>Левшенков В.Н., к.т.н., доц. Мезенцева И.А., к.х.н., доц.</t>
  </si>
  <si>
    <t>43</t>
  </si>
  <si>
    <t>Давыянц Д.Е., д.э.н., профессор, Ядыкин В. С., к.т.н., доцент, Шейченко Ю.И., ст. препод</t>
  </si>
  <si>
    <t>47</t>
  </si>
  <si>
    <t>44</t>
  </si>
  <si>
    <t>50</t>
  </si>
  <si>
    <t>64</t>
  </si>
  <si>
    <t>65</t>
  </si>
  <si>
    <t>71</t>
  </si>
  <si>
    <t>73</t>
  </si>
  <si>
    <t>82</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</si>
  <si>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138-142.</t>
  </si>
  <si>
    <t>http://elibrary.ru/item.asp?id=23801096</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</si>
  <si>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142-147.</t>
  </si>
  <si>
    <t>http://elibrary.ru/item.asp?id=23801110</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</si>
  <si>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147-152.</t>
  </si>
  <si>
    <t>http://elibrary.ru/item.asp?id=23801112</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</si>
  <si>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153-156.</t>
  </si>
  <si>
    <t>http://elibrary.ru/item.asp?id=23801114</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</si>
  <si>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173-176.</t>
  </si>
  <si>
    <t>http://elibrary.ru/item.asp?id=23801124</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</si>
  <si>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176-179.</t>
  </si>
  <si>
    <t>http://elibrary.ru/item.asp?id=23801128</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</si>
  <si>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179-182.</t>
  </si>
  <si>
    <t>http://elibrary.ru/item.asp?id=23801131</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</si>
  <si>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188-193.</t>
  </si>
  <si>
    <t>http://elibrary.ru/item.asp?id=23801142</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</si>
  <si>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193-197.</t>
  </si>
  <si>
    <t>http://elibrary.ru/item.asp?id=23801145</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</si>
  <si>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197-200.</t>
  </si>
  <si>
    <t>http://elibrary.ru/item.asp?id=23801166</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</si>
  <si>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200-203.</t>
  </si>
  <si>
    <t>http://elibrary.ru/item.asp?id=23801168</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</si>
  <si>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203-207.</t>
  </si>
  <si>
    <t>http://elibrary.ru/item.asp?id=23801173</t>
  </si>
  <si>
    <t>http://elibrary.ru/item.asp?id=23801177</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</si>
  <si>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207-210.</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</si>
  <si>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218-221.</t>
  </si>
  <si>
    <t>http://elibrary.ru/item.asp?id=23801190</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</si>
  <si>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221-225.</t>
  </si>
  <si>
    <t>http://elibrary.ru/item.asp?id=23801193</t>
  </si>
  <si>
    <t>http://elibrary.ru/item.asp?id=23801199</t>
  </si>
  <si>
    <t>http://elibrary.ru/item.asp?id=23801202</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</si>
  <si>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234-237.</t>
  </si>
  <si>
    <t>http://elibrary.ru/item.asp?id=23801207</t>
  </si>
  <si>
    <t>Инновационные направления развития в образовании, экономике, технике и технологиях. Научно-практическая конференция, посвященная 85-летию ДГТУ. под общей научной редакцией В.Е. Жидкова. Ставрополь, 2015. С. 237-240.</t>
  </si>
  <si>
    <t>38</t>
  </si>
  <si>
    <t xml:space="preserve">Управление развитием муници-пальной транспортной инфра-структуры </t>
  </si>
  <si>
    <r>
      <t>Мир науки, культуры, образования</t>
    </r>
    <r>
      <rPr>
        <sz val="11"/>
        <rFont val="Tahoma"/>
        <family val="2"/>
        <charset val="204"/>
      </rPr>
      <t>. 2015. № 3 (52). С. 275-277.</t>
    </r>
  </si>
  <si>
    <t>МОТИВАЦИЯ ЛЮДЕЙ СТАРШЕ 40 К ЗАНЯТИЮ ОЗДОРОВИТЕЛЬНОЙ ФИЗИЧЕСКОЙ АКТИВНОСТЬЮ</t>
  </si>
  <si>
    <t>Мякишев В.С., Бабина Е.Н., Костюков К.И., Карибджанян А.С. и др.</t>
  </si>
  <si>
    <t>Современные тенденции в экономике и управлении региона</t>
  </si>
  <si>
    <t>Ставрополь, ООО ИД «ТЭСЭРА», 2015. – 206 с.</t>
  </si>
  <si>
    <t>Оценка и анализ эффективности социально-экономической системы (мега-, макро- и мезоуровни)
(монография)</t>
  </si>
  <si>
    <t xml:space="preserve"> Saarbrücken: LAP LAMBERT Academic Publishing  – 78 с. 2015 г
</t>
  </si>
  <si>
    <t xml:space="preserve">Определения основных общенаучных и обобщающих понятий
(116 авторских определений)
(издание пятое дополненное
</t>
  </si>
  <si>
    <t>М.: МИРАКЛЬ, 2015. – 72 с. - ISBN 978-5-9906633-2-0</t>
  </si>
  <si>
    <t>Мякишев В.С</t>
  </si>
  <si>
    <t>Связь фондовооруженности и производительности труда в сервисном центре</t>
  </si>
  <si>
    <t>Saarbrücken: LAP LAMBERT Academic Publishing  – 66 с. 2015 г</t>
  </si>
  <si>
    <t>Гражданственность и патриотизм молодежи: тен-денции развития в современном мире</t>
  </si>
  <si>
    <t>СФ МГГУ им. Шолошова</t>
  </si>
  <si>
    <t>ТИС (филиал) ДГТУ</t>
  </si>
  <si>
    <t>"Современные достижения биотехнологии. Актуальные проблемы молочного дела".
Материалы V-й Международной научно-практической конференции Северо-Кавказского Федерального университета</t>
  </si>
  <si>
    <t>http://www.ncfu.ru/index.php?newsid=7821</t>
  </si>
  <si>
    <t xml:space="preserve">Выставка «Поэзия народного костюма» </t>
  </si>
  <si>
    <t>диплом</t>
  </si>
  <si>
    <t>Краевой конкурс театров моды</t>
  </si>
  <si>
    <t>Министерство образования и молодежной политики Ставропольского края</t>
  </si>
  <si>
    <t>Участвовала в выставке в качестве жюри</t>
  </si>
  <si>
    <t xml:space="preserve">благодарственное письмо </t>
  </si>
  <si>
    <t>Современные проблемы использования потенциала морский акваторий и прибрежных зон. Международная научная конференция</t>
  </si>
  <si>
    <t>Московский университет имени С.Ю. Витте</t>
  </si>
  <si>
    <t>Фурсов В.А., Лазарева Н.В. Организация транспортной инфраструктуры СКФО с использованием логистического подхода - 0,5 п.л.</t>
  </si>
  <si>
    <t>V Международная молодежная научная конференция "Молодежь и XXI век - 2015 "</t>
  </si>
  <si>
    <t>Курский государственный университет</t>
  </si>
  <si>
    <t>20 марта 2015 года</t>
  </si>
  <si>
    <t>Международная научно-практическая конференция Актуальные направления научных исследований XXI века: теория и практика</t>
  </si>
  <si>
    <t>ФГБОУ ВПО "Воронежская государственная лесотехническая академия"</t>
  </si>
  <si>
    <t>30 апреля 2015, г. Воронеж</t>
  </si>
  <si>
    <t xml:space="preserve">Жидков В.Е., Горностаева Ж.В., Алехина Е.С. Государственное регулирование производства экологически чистых продуктов питания - 0,8 п.л. </t>
  </si>
  <si>
    <t>3d the International Conference on the Transformation of Education 2015. Held by SCIEURO in London. 24-30 April 2015.</t>
  </si>
  <si>
    <t>SCIEURO</t>
  </si>
  <si>
    <t>London. 24-30 April 2015</t>
  </si>
  <si>
    <t xml:space="preserve">Grineva S.V., Kudashina V.L. Modern State Policy in the Field of Education and Work with Talented Young People in the North Caucasian Federal Area // 3d the International Conference on the Transformation of Education 2015. Held by SCIEURO in London. 24-30 April 2015. P. 143-151. </t>
  </si>
  <si>
    <t xml:space="preserve">Proceedings of INTCESS15 – 2nd International Conference on Education and Social Sciences. Istanbul, Turkey, 2-4 February 2015. </t>
  </si>
  <si>
    <t>OCERINT- International Organization Center of Academic Research</t>
  </si>
  <si>
    <t xml:space="preserve"> Istanbul, Turkey, 2-4 February 2015.</t>
  </si>
  <si>
    <t>Bezus S.N.,  Kudashina V.L. The Peculiarities of “Personal” Sentences in Formal Letters Written in Old Spanish // Proceedings of INTCESS15 – 2nd International Conference on Education and Social Sciences. Istanbul, Turkey, 2-4 February 2015. P. 1063-1067.</t>
  </si>
  <si>
    <t>Международная конференция по экономическим наукам</t>
  </si>
  <si>
    <t>Ассоциация перспективных исследований и высшего образования «Восток-Запад»</t>
  </si>
  <si>
    <t>Котова Т.Н., Шалыгина Л.В. Потребительский рынок России и оптимизация расходов потребителей [Текст]://Международная конференция по экономическим наукам, Австрия, Вена, 12 июня, 2015г.</t>
  </si>
  <si>
    <t>Семья. Общество. Государство: IV Международная  научно-практическая конференция</t>
  </si>
  <si>
    <t>Филиал РГСУ в г. Ставрополе</t>
  </si>
  <si>
    <t>Котова Т.Н., Хачатурян Р.Е. Образование как один из существенных ресурсов культуры // Семья. Общество. Государство: IV Международная  научно-практическая конференция. -Ставрополь: Ставролит, 2015. - С.50-53.</t>
  </si>
  <si>
    <t>Литвинова Н.Н.,  Красикова Е.А. Полфессиональная деформация работников социальной сферы // Семья. Общество. Государство: IV Международная  научно-практическая конференция.  -Ставрополь: Ставролит, 2015. - С. 151-154</t>
  </si>
  <si>
    <t>Наука, техника, инновации: II Межвузовская научно-техническая конференция</t>
  </si>
  <si>
    <t>НАУЧНО-ТЕХНИЧЕСКИЙ ЦЕНТР «НДМ»</t>
  </si>
  <si>
    <t>Котова Т.Н., Хачатурян Р.Е. Использование элементов информационно-коммуникационных технологий при обучении математике в вузе //Наука, техника, инновации: II Межвузовская научно-техническая конференция г. Брянск, 1-3 апреля 2015г., с 227-233.</t>
  </si>
  <si>
    <t>Война, народ, победа в исторической и культурной памяти: Межрегиональная научно-практическая конференция</t>
  </si>
  <si>
    <t>Ставрополь, 2015</t>
  </si>
  <si>
    <t xml:space="preserve">Гринева С.В. Роль исторической и культурной памяти в воспитании патриотизма // Война, народ, победа в исторической и культурной памяти: сборник научных статей по материалам межрегиональной научно-практической конференции. Ставрополь: Бюро новостей, 2015. С.30-37. </t>
  </si>
  <si>
    <t>Инновационные направления развития в образовании, экономике, технике и технологиях. Научно-практическая конференция, посвященная 85-летию ДГТУ.</t>
  </si>
  <si>
    <t>III Международная научно-практическая конференция «Модернизация культуры: порядки и метаморфозы коммуникации»</t>
  </si>
  <si>
    <t>Алтайская государственная академия культуры и искусств </t>
  </si>
  <si>
    <t>Самара, 28-29 мая 2015</t>
  </si>
  <si>
    <t>I Всероссийская научно-практическая конференция: Качество современного образования: традиции, новации, опыт, реализации.</t>
  </si>
  <si>
    <t>Министерство образования Ставропольского края</t>
  </si>
  <si>
    <t>Ставрополь, май 2015</t>
  </si>
  <si>
    <t>Орлова Е.А. Педагогическое сопровождение проектной деятельности социальной направленности старшеклассников. // I Всероссийская научно-практическая конференция: Качество современного образования: традиции, новации, опыт, реализации. - Ставрополь, 2015</t>
  </si>
  <si>
    <t>IV Всероссийская научно-техническая конференция "Современные проблемы геологии, геофизики и геоэкологии Северного Кавказа"</t>
  </si>
  <si>
    <t>СКФУ</t>
  </si>
  <si>
    <t>Мезенцев Б.Л., Мезенцева И.А. Удаление сероводорода и сульфидных солей из маточных растворов. // Актуальные вопросы нефтегазовой отрасли. Материалы Всероссийской научно-практической конференции в рамках IV Всероссийской научно-технической конференции "Современные проблемы геологии, геофизики и геоэкологии Северного Кавказа". - Ставрополь, 2015. - С. 228-231</t>
  </si>
  <si>
    <t>Математика и механика</t>
  </si>
  <si>
    <t>Компьютерные и информационные науки</t>
  </si>
  <si>
    <t>Физика и астрономия</t>
  </si>
  <si>
    <t>Химия</t>
  </si>
  <si>
    <t>Науки о земле</t>
  </si>
  <si>
    <t>Архитектура</t>
  </si>
  <si>
    <t>Техника и технологии строительства</t>
  </si>
  <si>
    <t>Электроника, радиотехника и системы связи</t>
  </si>
  <si>
    <t>Фотоника, приборостроение, оптические и биотехнические системы и технологии</t>
  </si>
  <si>
    <t>Электро- и теплоэнергетика</t>
  </si>
  <si>
    <t>Ядерная энергетика и технологии</t>
  </si>
  <si>
    <t>Физико-технические науки и технологии</t>
  </si>
  <si>
    <t>Химические технологии</t>
  </si>
  <si>
    <t>Промышленная экология и биотехнологии</t>
  </si>
  <si>
    <t>Техносферная безопасность и природообустройство</t>
  </si>
  <si>
    <t>Прикладная геология, горное дело, нефтегазовое дело и геодезия</t>
  </si>
  <si>
    <t>Технологии материалов</t>
  </si>
  <si>
    <t>Техника и технологии наземного транспорта</t>
  </si>
  <si>
    <t>Аэронавигация и эксплуатация авиационной и ракетно-космической техники</t>
  </si>
  <si>
    <t>Техника и технологии кораблестроения и водного транспорта</t>
  </si>
  <si>
    <t>Управление в технических системах</t>
  </si>
  <si>
    <t>Нанотехнологии и материалы</t>
  </si>
  <si>
    <t>Технологии легкой промышленности</t>
  </si>
  <si>
    <t>Сестринское дело</t>
  </si>
  <si>
    <t>Сельское, лесное и рыбное хозяйство</t>
  </si>
  <si>
    <t>Ветеринария и зоотехния</t>
  </si>
  <si>
    <t>33</t>
  </si>
  <si>
    <t>34</t>
  </si>
  <si>
    <t>35</t>
  </si>
  <si>
    <t>Социология и социальная работа</t>
  </si>
  <si>
    <t>36</t>
  </si>
  <si>
    <t>Юриспруденция</t>
  </si>
  <si>
    <t>37</t>
  </si>
  <si>
    <t>Политические науки и регионоведение</t>
  </si>
  <si>
    <t>Средства массовой информации и информационно-библиотечное дело</t>
  </si>
  <si>
    <t>39</t>
  </si>
  <si>
    <t>Сервис и туризм</t>
  </si>
  <si>
    <t>40</t>
  </si>
  <si>
    <t>Образование и педагогические науки</t>
  </si>
  <si>
    <t>41</t>
  </si>
  <si>
    <t>Языкознание и литературоведение</t>
  </si>
  <si>
    <t>42</t>
  </si>
  <si>
    <t>История и археология</t>
  </si>
  <si>
    <t>Философия, этика и религиоведение</t>
  </si>
  <si>
    <t>Теология</t>
  </si>
  <si>
    <t>45</t>
  </si>
  <si>
    <t>Физическая культура и спорт</t>
  </si>
  <si>
    <t>46</t>
  </si>
  <si>
    <t>Искусствознание</t>
  </si>
  <si>
    <t>Культуроведение и социокультурные проекты</t>
  </si>
  <si>
    <t>48</t>
  </si>
  <si>
    <t>Сценические искусства и литературное творчество</t>
  </si>
  <si>
    <t>49</t>
  </si>
  <si>
    <t>Музыкальное искусство</t>
  </si>
  <si>
    <t>Изобразительное и прикладные виды искусств</t>
  </si>
  <si>
    <t>51</t>
  </si>
  <si>
    <t>0/4/6</t>
  </si>
  <si>
    <t>43290,0</t>
  </si>
  <si>
    <t>177,5</t>
  </si>
  <si>
    <t>11872,9</t>
  </si>
  <si>
    <t>70,4</t>
  </si>
  <si>
    <t xml:space="preserve">Methodical provision of assessment economic feasibility of choice and purchase of goods (article)
</t>
  </si>
  <si>
    <t>8th International Scientific and Practical Conference «Science and Society» 2015. The collection includes the 8th International Scientific and Practical Conference «Science and Society » by SCIEURO in London, 24-30 August 2015</t>
  </si>
  <si>
    <t xml:space="preserve">0,63
</t>
  </si>
  <si>
    <t>www.rae.ru/fs/?section=content&amp;op=show_article&amp;article_id=10008647</t>
  </si>
  <si>
    <t>Влияние растительных масел на физиологические аспекты здоровья человека</t>
  </si>
  <si>
    <t>Управление человеческим капиталом в процессе развития предпринимательской деятельности</t>
  </si>
  <si>
    <t>Основные аспекты получения напитков из молочной сыворотки с добавлением растительных полисахаридов на основе использования процесса ультрафильтрации</t>
  </si>
  <si>
    <t>Теоретические аспекты процесса баромембранного разделения жидких высокомолекулярных полидисперсных систем</t>
  </si>
  <si>
    <t xml:space="preserve">A.V. Bazhenov, G.A. Bondareva, N.V. Grivennaya, S.V. Malygin. </t>
  </si>
  <si>
    <t>II International Conference «Engineering &amp; Telecommunication En&amp;T 2015». November 18-19, 2015. Book of Abstracts. – Moscow– Dolgoprudny: MIPT, 2015. 392 p.– P 64-66</t>
  </si>
  <si>
    <t>http://www.en-t.org/articles/ent2015-abstracts.pdf</t>
  </si>
  <si>
    <t>The method of estimating the thickness of the conducting plate on the basis of the differential ohm’s law using the method of electrostatic analogy (theses)</t>
  </si>
  <si>
    <t>http://elibrary.ru/item.asp?id=23397862</t>
  </si>
  <si>
    <t>http://elibrary.ru/item.asp?id=22966180</t>
  </si>
  <si>
    <t>http://elibrary.ru/item.asp?id=23800981</t>
  </si>
  <si>
    <t>http://elibrary.ru/item.asp?id=23801008</t>
  </si>
  <si>
    <t>http://elibrary.ru/item.asp?id=23801013</t>
  </si>
  <si>
    <t>http://elibrary.ru/item.asp?id=23800968</t>
  </si>
  <si>
    <t>http://elibrary.ru/item.asp?id=23800985</t>
  </si>
  <si>
    <t>http://elibrary.ru/item.asp?id=23801021</t>
  </si>
  <si>
    <t>http://elibrary.ru/item.asp?id=23800976</t>
  </si>
  <si>
    <t xml:space="preserve">
Злоупотребление фаст - фудом, прямой путь к химической зависимости</t>
  </si>
  <si>
    <t>Маркетинговый подход к инновационному развитию туристских территорий</t>
  </si>
  <si>
    <t>Разработка технологии функциональных напитков из молочной сыворотки, обогащенной дефицитными микроэлементами для Северо - Кавказского региона</t>
  </si>
  <si>
    <t>Когнитивный маркетинг как методология формирования моделей потребления</t>
  </si>
  <si>
    <t>http://elibrary.ru/item.asp?id=24190780</t>
  </si>
  <si>
    <t>http://elibrary.ru/item.asp?id=23801031</t>
  </si>
  <si>
    <t>http://elibrary.ru/item.asp?id=23801057</t>
  </si>
  <si>
    <t>Кривокора Ю.Н., Писаренко О.С.</t>
  </si>
  <si>
    <t>http://elibrary.ru/item.asp?id=23801037</t>
  </si>
  <si>
    <t>http://elibrary.ru/item.asp?id=23801086</t>
  </si>
  <si>
    <t>http://elibrary.ru/item.asp?id=23801055</t>
  </si>
  <si>
    <t>http://elibrary.ru/item.asp?id=23801033</t>
  </si>
  <si>
    <t>http://elibrary.ru/item.asp?id=23801026</t>
  </si>
  <si>
    <t>Абдокова О.С.</t>
  </si>
  <si>
    <t>http://elibrary.ru/item.asp?id=23801045</t>
  </si>
  <si>
    <t>http://elibrary.ru/item.asp?id=23801016</t>
  </si>
  <si>
    <t>http://elibrary.ru/item.asp?id=23801042</t>
  </si>
  <si>
    <t>http://elibrary.ru/item.asp?id=23801068</t>
  </si>
  <si>
    <t>http://elibrary.ru/item.asp?id=23801833</t>
  </si>
  <si>
    <t xml:space="preserve">Воробьев Н.Н., Кальная А.Ю.
</t>
  </si>
  <si>
    <t>http://elibrary.ru/item.asp?id=23801064</t>
  </si>
  <si>
    <t>http://elibrary.ru/item.asp?id=23801061</t>
  </si>
  <si>
    <t>http://elibrary.ru/item.asp?id=23801072</t>
  </si>
  <si>
    <t>http://elibrary.ru/item.asp?id=23801079</t>
  </si>
  <si>
    <t>http://elibrary.ru/item.asp?id=23801076</t>
  </si>
  <si>
    <t>http://elibrary.ru/item.asp?id=23801236</t>
  </si>
  <si>
    <t>0.2</t>
  </si>
  <si>
    <t xml:space="preserve">
 Уткин В.П., Шапаков Н.А., </t>
  </si>
  <si>
    <t>http://elibrary.ru/item.asp?id=23801218</t>
  </si>
  <si>
    <t>http://elibrary.ru/item.asp?id=23801224</t>
  </si>
  <si>
    <t>http://elibrary.ru/item.asp?id=23347777</t>
  </si>
  <si>
    <t>http://elibrary.ru/item.asp?id=23801243</t>
  </si>
  <si>
    <t>http://elibrary.ru/item.asp?id=23801233</t>
  </si>
  <si>
    <t>Бондаренко Е.А., Кривокрысенко В.Ф.</t>
  </si>
  <si>
    <t>http://elibrary.ru/item.asp?id=23801228</t>
  </si>
  <si>
    <t>http://elibrary.ru/item.asp?id=23801222</t>
  </si>
  <si>
    <t>http://elibrary.ru/item.asp?id=23801239</t>
  </si>
  <si>
    <t>http://stavrolit.ru/kant/122/</t>
  </si>
  <si>
    <t>http://stavrolit.ru/kant/431/</t>
  </si>
  <si>
    <t>http://elibrary.ru/item.asp?id=23801176</t>
  </si>
  <si>
    <t>http://elibrary.ru/item.asp?id=23801120</t>
  </si>
  <si>
    <t>http://elibrary.ru/item.asp?id=23801117</t>
  </si>
  <si>
    <t>Баженов А.В., Малыгин С.В., Багдасаров Е.Л.</t>
  </si>
  <si>
    <t>Экспериментальное подтверждение адекватности математической модели вихретокового преобразователя устройства мониторинга коррозийных изменений трубопроводов</t>
  </si>
  <si>
    <t xml:space="preserve">Баженов А.В., Бондарева Г.А., Гривенная Н.В., Малыгин С.В. </t>
  </si>
  <si>
    <t>Техническое устройство мониторинга внутренних коррозийных изменений магистральных трубопроводов</t>
  </si>
  <si>
    <t xml:space="preserve">Бондарев В.Г., Сербин Е.М., Бондарева Г.А., Гривенная Н.В. </t>
  </si>
  <si>
    <t>Определение траектории движения транспортного средства</t>
  </si>
  <si>
    <t>Бондарева Г.А.</t>
  </si>
  <si>
    <t>Использование электронного обучения в организации учебного процесса</t>
  </si>
  <si>
    <t>Горяинов М.Ф., Лоскутов Е.Д.</t>
  </si>
  <si>
    <t>Статические преобразователи частоты</t>
  </si>
  <si>
    <t xml:space="preserve">Губарь М.Н., Ипполитов С.В., Хабаров А.Н. </t>
  </si>
  <si>
    <t>Маловысотный полет беспилотного летательного аппарата с использованием координированного управления</t>
  </si>
  <si>
    <t>Гусаров В. Ф., Бондарева Г.А.</t>
  </si>
  <si>
    <t>Повышение эффективности работы охранных устройств при использовании видеодетекторов движения</t>
  </si>
  <si>
    <t>Королькова Л.Н.</t>
  </si>
  <si>
    <t>Проблема интернет-зависимости подростка в процессе семейных отношений</t>
  </si>
  <si>
    <t>Крутаков Ю.Б., Ольшановский Д.В.</t>
  </si>
  <si>
    <t>Вычисление вероятности четного числа ошибок в кадре данных</t>
  </si>
  <si>
    <t>Ламанов С.Г.</t>
  </si>
  <si>
    <t>Методы повышения энергоэффективности в многоквартирных жилых домах с использованием приборов учета</t>
  </si>
  <si>
    <t>Лопаткин Д.В., Ипполитов С.В., Бражнев С.М.</t>
  </si>
  <si>
    <t>Информационное и алгоритмическое обеспечение группового полета беспилотного летательного аппарата</t>
  </si>
  <si>
    <t>Напольская Г.Ю., Хабаров А.Н., Напольский В.П.</t>
  </si>
  <si>
    <t>Автоматизация контроля сложных электрифицированных систем</t>
  </si>
  <si>
    <t>Оценка уровня и качества сложных авиационных технических систем</t>
  </si>
  <si>
    <t>Овчаров М.И., Бражнев С.М.</t>
  </si>
  <si>
    <t>Анализ методик оценки производительности информационных систем</t>
  </si>
  <si>
    <t xml:space="preserve">Писаренко И.Н., Гривенная Н.В. </t>
  </si>
  <si>
    <t>Системы обнаружения вторжений и информационная безопасность</t>
  </si>
  <si>
    <t>Хабаров А.Н., Княгинин А.А.</t>
  </si>
  <si>
    <t>Использование методов многокритериального выбора при решении задач оценки технического уровня вычислительных систем</t>
  </si>
  <si>
    <t>Чернавина Т.В., Проскуров С.В.</t>
  </si>
  <si>
    <t>Оценка факторов, влияющих на качество продукции, с применением метода регрессионного анализа</t>
  </si>
  <si>
    <t>Шайтор А.К., Хабаров А.Н., Шайтор С.А.</t>
  </si>
  <si>
    <t>Новации и инновации в системе электроснабжения</t>
  </si>
  <si>
    <t xml:space="preserve">Крутаков Ю.Б., Захарова М.В. </t>
  </si>
  <si>
    <t>Моделирование случайных величин на ЭВМ</t>
  </si>
  <si>
    <t xml:space="preserve"> НаукаПарк, Ставрополь: Изд. Дом «ТЭСЭРА», 2015, №2 (32), с. 44–51.</t>
  </si>
  <si>
    <t>http://nauka-park.narod.ru/news/naukapark_2_chasti_1_i_2_2014/2014-04-02-16</t>
  </si>
  <si>
    <t xml:space="preserve">Крутаков Ю.Б., Котенко В.В. </t>
  </si>
  <si>
    <t xml:space="preserve">Скорость передачи кадров данных с одним битом четности. </t>
  </si>
  <si>
    <t>Науч.-практ. журнал «Информационное противодействие угрозам терроризма», 2015, №25 (том 3), с. 220-228.</t>
  </si>
  <si>
    <t>Шепеть И.П., Протасов К.А.</t>
  </si>
  <si>
    <t>Алгоритмическое обеспечение навигационного комплекса воздушного судна в режиме коррекции управляемой инерциальной навигационной системы</t>
  </si>
  <si>
    <t>Ставрополь: ООО "Губерния", 2015. - 145 с. ББК 39.471.1</t>
  </si>
  <si>
    <t>Федеральное государственное бюджетное учреждение "Фонд содействия развитию малых форм предприятий в научно-технической сфере" (Фонд содействия инновациям)</t>
  </si>
  <si>
    <t>Министерство культуры Ставропольского края и Ставропольский краевой Дом народного творчества</t>
  </si>
  <si>
    <t xml:space="preserve">Смирнова Н. Г. Средства налаживания успешной коммуникации: “ice breakers”. - Материалы III Международной научно-практической конференции «Модернизация культуры: порядки и метаморфозы коммуникации» 28-29 мая 2015. - Самара, 2015. </t>
  </si>
  <si>
    <t xml:space="preserve">Актуальные проблемы строительства, транспорта, машиностроения и техносферной безопасности Материалы III-ей ежегодной научно-практической конференции Северо-Кавказского Федерального университета «Университетская наука – региону». </t>
  </si>
  <si>
    <t>Северо-Кавказский Федеральный университет</t>
  </si>
  <si>
    <t>Сборник трудов коллектива аторов</t>
  </si>
  <si>
    <t>Дни науки на кафедре «Технологии, конструирование и оборудование» - 2015г.</t>
  </si>
  <si>
    <t>Межрегиональная конференция «Современные тренды развития туризма на Юге России» - 2015г.</t>
  </si>
  <si>
    <t>6-16 октября 2015</t>
  </si>
  <si>
    <t>26 марта 2015, г. Москва</t>
  </si>
  <si>
    <t xml:space="preserve"> 27-28 марта 2015</t>
  </si>
  <si>
    <t>19-20 мая 2015</t>
  </si>
  <si>
    <t>21-23 октября 2015</t>
  </si>
  <si>
    <t>15 октября 2015</t>
  </si>
  <si>
    <t>СтГАУ</t>
  </si>
  <si>
    <t>участие в пленарном заседании</t>
  </si>
  <si>
    <t>http://staveconom.ru/event/15-oktyabrya-2015-goda-sostoitsya-mezhregionalnaya-konferentsiya-sovremennye-trendy-razvitiya-turizma-na-yuge-rossii/</t>
  </si>
  <si>
    <t>www.stis.su/science/</t>
  </si>
  <si>
    <t>http://www.muiv.ru/upload/iblock/5d0/5d0ece9151d9c1e6e67a6bba6ef1e1f1.pdf</t>
  </si>
  <si>
    <t>Жидков В.Е., Джилавян А.А.Злоупотребление фаст - фудом, прямой путь к химической зависимости. В сборнике: Молодежь и XXI век - 2015 материалы V Международной молодежной научной конференции: в 3-х томах. - 0,3 п.л.</t>
  </si>
  <si>
    <t>Курск, 26-27 февраля 2015</t>
  </si>
  <si>
    <t>VII Международная научно-практическая конференция Сервису и туризму - инновационное развитие</t>
  </si>
  <si>
    <t>АОУ ВПО «Ленинградский  государственный университет им А.С. Пушкина"</t>
  </si>
  <si>
    <t>Лазарева Н.В., Фурсов В.А. Маркетинговый подход к инновационному развитию туристских территорий - 0,4 п.л</t>
  </si>
  <si>
    <t>Австрия, Вена, 12 июня, 2015</t>
  </si>
  <si>
    <t>Ставрополь, 15 января 2015</t>
  </si>
  <si>
    <t>Брянск, 1-3 апреля 2015</t>
  </si>
  <si>
    <t>ККИДППО</t>
  </si>
  <si>
    <t>http://www.kon-ferenc.ru/konferenc01_09_15_3.html</t>
  </si>
  <si>
    <t>Кривокора Ю.Н.</t>
  </si>
  <si>
    <t>080005 Экономика и управление народным хозяйством (экономика, организация и управление предприятиями, отраслями, комплексами: АПК и сельское хозяйство)</t>
  </si>
  <si>
    <t>д.з.н., профессор Кусакина О.Н.</t>
  </si>
  <si>
    <t>15.05.2015, СГАУ</t>
  </si>
  <si>
    <t>Обеспечение многофункционального характера сельского хозяйства</t>
  </si>
  <si>
    <t>67</t>
  </si>
  <si>
    <t>Директор    ТИС</t>
  </si>
  <si>
    <r>
      <t xml:space="preserve">Всего по областям знаний, </t>
    </r>
    <r>
      <rPr>
        <i/>
        <sz val="12"/>
        <rFont val="Times New Roman"/>
        <family val="1"/>
        <charset val="204"/>
      </rPr>
      <t>в том числе:</t>
    </r>
  </si>
  <si>
    <t>ПИЩЕВАЯ ПРОМЫШЛЕННОСТЬ</t>
  </si>
  <si>
    <t>Молочная промышленность</t>
  </si>
  <si>
    <t>65.63</t>
  </si>
  <si>
    <t>ТРАНСПОРТ</t>
  </si>
  <si>
    <t>65.65</t>
  </si>
  <si>
    <t>Масложировая промышленность</t>
  </si>
  <si>
    <t>Инженерное обеспечение объектов строительства</t>
  </si>
  <si>
    <t>67.53</t>
  </si>
  <si>
    <t>СТРОИТЕЛЬСТВО. АРХИТЕКТУРА</t>
  </si>
  <si>
    <t>ЛЕГКАЯ ПРОМЫШЛЕННОСТЬ</t>
  </si>
  <si>
    <t>Швейная промышленность</t>
  </si>
  <si>
    <t>64.33</t>
  </si>
  <si>
    <t>Автомобильный транспорт</t>
  </si>
  <si>
    <t>73.31</t>
  </si>
  <si>
    <t>Энергоресурсы. Энергетический баланс</t>
  </si>
  <si>
    <t>44.09</t>
  </si>
  <si>
    <t>ЭНЕРГЕТИКА</t>
  </si>
  <si>
    <t>Элементы, узлы и устройства автоматики и вычислительной техники</t>
  </si>
  <si>
    <t>50.09</t>
  </si>
  <si>
    <t>АВТОМАТИКА. ВЫЧИСЛИТЕЛЬНАЯ ТЕХНИКА</t>
  </si>
  <si>
    <t>71.37</t>
  </si>
  <si>
    <t>Туристско-экскурсионное обслуживание</t>
  </si>
  <si>
    <t>ВНУТРЕННЯЯ ТОРГОВЛЯ. ТУРИСТСКО-ЭКСКУРСИОННОЕ ОБСЛУЖИВАНИЕ</t>
  </si>
  <si>
    <t>Общие вопросы культуры</t>
  </si>
  <si>
    <t>13.01</t>
  </si>
  <si>
    <t>КУЛЬТУРА. КУЛЬТУРОЛОГИЯ</t>
  </si>
  <si>
    <t>НАРОДНОЕ ОБРАЗОВАНИЕ. ПЕДАГОГИКА</t>
  </si>
  <si>
    <t>Высшее профессиональное образование. Педагогика высшей профессиональной школы</t>
  </si>
  <si>
    <t>14.31</t>
  </si>
  <si>
    <t>Системы автоматического управления, регулирования и контроля</t>
  </si>
  <si>
    <t>50.43</t>
  </si>
  <si>
    <t>67.25</t>
  </si>
  <si>
    <t>Районная планировка. Градостроительство</t>
  </si>
  <si>
    <t>82.17</t>
  </si>
  <si>
    <t>Социальное управление</t>
  </si>
  <si>
    <t>ОРГАНИЗАЦИЯ И УПРАВЛЕНИЕ</t>
  </si>
  <si>
    <t>82.13</t>
  </si>
  <si>
    <t>Государственное и административное управление</t>
  </si>
  <si>
    <t>Исследование фритюрного масла как компонента бытовых стоков. Характеристика его примесей и обоснование способа баромембранной очистки/разработка</t>
  </si>
  <si>
    <t>Подготовка исходных данных для проектирования экспресс-лаборатории по контролю качества бетонных и железобетонных конструкций и изделий/разработка</t>
  </si>
  <si>
    <t>Исследование возможностей и выявление особенностей  измерений приборами учета потребления и  контроля энергоносителей в условиях изменений режимов раработы энергетической системы/разработка</t>
  </si>
  <si>
    <t>Разработка конструкторской документации на контроллер источника вторичного питания/разработка</t>
  </si>
  <si>
    <t>Кривокора Ю.Н., д.э.н., доцент, Кирова К.С., к.э.н., доцент, Шведова Н.Н.</t>
  </si>
  <si>
    <t>Совершенствование структуры управления предприятием</t>
  </si>
  <si>
    <t>82.15</t>
  </si>
  <si>
    <t>1285,85</t>
  </si>
  <si>
    <t>Организация управления экономикой</t>
  </si>
  <si>
    <t>Дрофа Е.А., к.т.н., доцент, Приходченко О.В., к.т.н., доцент, Дубатова И.В., Приходченко Д.В.</t>
  </si>
  <si>
    <t>Проектирование одежды для людей с ограниченными возможностями здоровья</t>
  </si>
  <si>
    <t>д.т.н., профессор Жидков В.Е., Чимонина И.В., к.т.н., доцент, Воропаева Л.В., к.т.н., доцент</t>
  </si>
  <si>
    <t>Баженов А.В., к.т.н., профессор, Малыгин С.В., Гривенная Н.В., к.т.н, доцент, Бондарева Г.А.</t>
  </si>
  <si>
    <t>Дрофа Е.А., к.т.н., доцент, Дубатова И.В.</t>
  </si>
  <si>
    <t>Проблемы образования и воспитания в современной высшей школе</t>
  </si>
  <si>
    <t>http://www.tf.llu.lv/conference/proceedings2015/Papers/074_Vostrukhin.pdf</t>
  </si>
  <si>
    <t>http://scieuro.com/wp-content/uploads/2015/09/April-2015-text.pdf</t>
  </si>
  <si>
    <t>http://www.ocerint.org//intcess15_e-publication/abstracts/a381.pdf</t>
  </si>
  <si>
    <t>http://www.contrterror.tsure.ru/index.php/index.php?option=com_flippingbook&amp;view=book&amp;id=43&amp;page=1</t>
  </si>
  <si>
    <t>http://ucom.ru/doc/conf/2015.03.31.12.pdf</t>
  </si>
  <si>
    <t>http://ucom.ru/doc/conf/2015.05.30.10.pdf</t>
  </si>
  <si>
    <t>http://ucom.ru/doc/conf/2015.03.31.02.pdf</t>
  </si>
  <si>
    <t>http://doaj.net/issues/11</t>
  </si>
  <si>
    <t>http://www.intereconom.com/archive/205.html</t>
  </si>
  <si>
    <t>http://www.science-education.ru/121-19181</t>
  </si>
  <si>
    <t>http://www.science-education.ru/121-19001</t>
  </si>
  <si>
    <t>http://www.science-education.ru/121-19101</t>
  </si>
  <si>
    <t>http://www.fundamental-research.ru/ru/article/view?id=38156</t>
  </si>
  <si>
    <t>Профессиональные квалификационные</t>
  </si>
  <si>
    <t>группы должностей</t>
  </si>
  <si>
    <t>Код</t>
  </si>
  <si>
    <t>строки</t>
  </si>
  <si>
    <t>Фонд заработной платы (без начислений),</t>
  </si>
  <si>
    <t>тыс. р.</t>
  </si>
  <si>
    <t>Средне-списочная численность</t>
  </si>
  <si>
    <t>работников,</t>
  </si>
  <si>
    <t>чел.</t>
  </si>
  <si>
    <t>Средняя численность внешних совмести-телей,</t>
  </si>
  <si>
    <t>Средне-месячная заработная плата,</t>
  </si>
  <si>
    <t>Средне-месячная заработная плата работников, с которыми заключен эффективный контракт, тыс. р.</t>
  </si>
  <si>
    <t>за счет субсидий из федерального бюджета</t>
  </si>
  <si>
    <t>за счет средств от приносящей доход деятельности</t>
  </si>
  <si>
    <t>Всего (сумма строк 2, 3, 7, 13),</t>
  </si>
  <si>
    <t>в том числе:</t>
  </si>
  <si>
    <t>руководители вуза (организации)</t>
  </si>
  <si>
    <t>работники подразделений вуза, реализующих функции высшего и дополнительного профессионального образования, всего</t>
  </si>
  <si>
    <t>(сумма строк 4-6),</t>
  </si>
  <si>
    <t xml:space="preserve">   в том числе:</t>
  </si>
  <si>
    <t xml:space="preserve">   руководители структурных подразделений</t>
  </si>
  <si>
    <t xml:space="preserve">   профессорско-преподавательский состав</t>
  </si>
  <si>
    <t xml:space="preserve">   административно-хозяйственный,</t>
  </si>
  <si>
    <t xml:space="preserve">   учебно-вспомогательный и прочий</t>
  </si>
  <si>
    <t xml:space="preserve">   обслуживающий персонал</t>
  </si>
  <si>
    <t>работники сферы научных исследований и разработок, всего (сумма строк 8-12),</t>
  </si>
  <si>
    <t xml:space="preserve">   руководители научных подразделений</t>
  </si>
  <si>
    <t xml:space="preserve">   руководители других структурных подразделений</t>
  </si>
  <si>
    <t xml:space="preserve">   научные работники</t>
  </si>
  <si>
    <t xml:space="preserve">   научно-технические работники (специалисты)</t>
  </si>
  <si>
    <t xml:space="preserve">   работники сферы научного обслуживания</t>
  </si>
  <si>
    <t>работники иных профессиональных квалификационных групп должностей</t>
  </si>
  <si>
    <r>
      <t xml:space="preserve">В том числе, </t>
    </r>
    <r>
      <rPr>
        <b/>
        <sz val="10"/>
        <color rgb="FF000000"/>
        <rFont val="Times New Roman"/>
        <family val="1"/>
        <charset val="204"/>
      </rPr>
      <t>тыс. р.</t>
    </r>
  </si>
  <si>
    <t>ЗАРАБОТНАЯ ПЛАТА РАБОТНИКОВ ВУЗА (ОРГАНИЗАЦИИ) В 2015 ГОДУ</t>
  </si>
  <si>
    <t>Приложение В</t>
  </si>
  <si>
    <t>Заместитель руководителя вуза (организации) по научной работе</t>
  </si>
  <si>
    <t>______________</t>
  </si>
  <si>
    <t>(подпись)</t>
  </si>
  <si>
    <t>0,0</t>
  </si>
  <si>
    <t>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</si>
</sst>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9" x14ac:knownFonts="1">
    <font>
      <sz val="11"/>
      <color theme="1"/>
      <name val="Calibri"/>
      <family val="2"/>
      <scheme val="minor"/>
    </font>
    <font>
      <sz val="11"/>
      <color theme="1"/>
      <name val="Calibri"/>
      <family val="2"/>
      <charset val="204"/>
      <scheme val="minor"/>
    </font>
    <font>
      <b/>
      <sz val="12"/>
      <color theme="1"/>
      <name val="Times New Roman"/>
      <family val="1"/>
      <charset val="204"/>
    </font>
    <font>
      <sz val="11"/>
      <color theme="1"/>
      <name val="Times New Roman"/>
      <family val="1"/>
      <charset val="204"/>
    </font>
    <font>
      <b/>
      <sz val="14"/>
      <color theme="1"/>
      <name val="Times New Roman"/>
      <family val="1"/>
      <charset val="204"/>
    </font>
    <font>
      <sz val="14"/>
      <color theme="1"/>
      <name val="Times New Roman"/>
      <family val="1"/>
      <charset val="204"/>
    </font>
    <font>
      <i/>
      <sz val="14"/>
      <color theme="0" tint="-0.34998626667073579"/>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b/>
      <sz val="11"/>
      <color theme="1"/>
      <name val="Calibri"/>
      <family val="2"/>
      <scheme val="minor"/>
    </font>
    <font>
      <sz val="12"/>
      <name val="Times New Roman"/>
      <family val="1"/>
      <charset val="204"/>
    </font>
    <font>
      <sz val="11"/>
      <name val="Times New Roman"/>
      <family val="1"/>
      <charset val="204"/>
    </font>
    <font>
      <i/>
      <sz val="12"/>
      <name val="Times New Roman"/>
      <family val="1"/>
      <charset val="204"/>
    </font>
    <font>
      <i/>
      <sz val="11"/>
      <name val="Times New Roman"/>
      <family val="1"/>
      <charset val="204"/>
    </font>
    <font>
      <sz val="10"/>
      <name val="Times New Roman"/>
      <family val="1"/>
      <charset val="204"/>
    </font>
    <font>
      <sz val="9"/>
      <color theme="1"/>
      <name val="Times New Roman"/>
      <family val="1"/>
      <charset val="204"/>
    </font>
    <font>
      <sz val="8"/>
      <color theme="1"/>
      <name val="Times New Roman"/>
      <family val="1"/>
      <charset val="204"/>
    </font>
    <font>
      <i/>
      <sz val="10"/>
      <color theme="1"/>
      <name val="Times New Roman"/>
      <family val="1"/>
      <charset val="204"/>
    </font>
    <font>
      <b/>
      <sz val="11"/>
      <color theme="1"/>
      <name val="Calibri"/>
      <family val="2"/>
      <charset val="204"/>
      <scheme val="minor"/>
    </font>
    <font>
      <b/>
      <sz val="11"/>
      <color theme="1"/>
      <name val="Times New Roman"/>
      <family val="1"/>
      <charset val="204"/>
    </font>
    <font>
      <i/>
      <sz val="11"/>
      <color theme="1"/>
      <name val="Times New Roman"/>
      <family val="1"/>
      <charset val="204"/>
    </font>
    <font>
      <b/>
      <sz val="12"/>
      <name val="Times New Roman"/>
      <family val="1"/>
      <charset val="204"/>
    </font>
    <font>
      <b/>
      <i/>
      <sz val="12"/>
      <name val="Times New Roman"/>
      <family val="1"/>
      <charset val="204"/>
    </font>
    <font>
      <b/>
      <sz val="11"/>
      <name val="Times New Roman"/>
      <family val="1"/>
      <charset val="204"/>
    </font>
    <font>
      <sz val="14"/>
      <name val="Times New Roman"/>
      <family val="1"/>
      <charset val="204"/>
    </font>
    <font>
      <b/>
      <sz val="14"/>
      <name val="Times New Roman"/>
      <family val="1"/>
      <charset val="204"/>
    </font>
    <font>
      <sz val="9"/>
      <name val="Times New Roman"/>
      <family val="1"/>
      <charset val="204"/>
    </font>
    <font>
      <b/>
      <u/>
      <sz val="12"/>
      <color theme="1"/>
      <name val="Times New Roman"/>
      <family val="1"/>
      <charset val="204"/>
    </font>
    <font>
      <sz val="10"/>
      <name val="Arial"/>
      <family val="2"/>
    </font>
    <font>
      <sz val="10"/>
      <name val="Arial Cyr"/>
      <family val="2"/>
      <charset val="204"/>
    </font>
    <font>
      <sz val="10"/>
      <name val="Arial"/>
      <family val="2"/>
      <charset val="204"/>
    </font>
    <font>
      <sz val="12"/>
      <name val="Arial Black"/>
      <family val="2"/>
      <charset val="204"/>
    </font>
    <font>
      <b/>
      <sz val="10"/>
      <name val="Arial Cyr"/>
      <charset val="204"/>
    </font>
    <font>
      <sz val="12"/>
      <color theme="1"/>
      <name val="Calibri"/>
      <family val="2"/>
      <scheme val="minor"/>
    </font>
    <font>
      <u/>
      <sz val="11"/>
      <color theme="10"/>
      <name val="Calibri"/>
      <family val="2"/>
      <scheme val="minor"/>
    </font>
    <font>
      <sz val="11"/>
      <color indexed="8"/>
      <name val="Times New Roman"/>
      <family val="1"/>
      <charset val="204"/>
    </font>
    <font>
      <sz val="11"/>
      <color rgb="FF000000"/>
      <name val="Tahoma"/>
      <family val="2"/>
      <charset val="204"/>
    </font>
    <font>
      <sz val="11"/>
      <name val="Tahoma"/>
      <family val="2"/>
      <charset val="204"/>
    </font>
    <font>
      <sz val="11"/>
      <color rgb="FF000000"/>
      <name val="Times New Roman"/>
      <family val="1"/>
      <charset val="204"/>
    </font>
    <font>
      <sz val="12"/>
      <name val="Arial"/>
      <family val="2"/>
      <charset val="204"/>
    </font>
    <font>
      <sz val="12"/>
      <color rgb="FFFF0000"/>
      <name val="Times New Roman"/>
      <family val="1"/>
      <charset val="204"/>
    </font>
    <font>
      <sz val="11"/>
      <color rgb="FFFF0000"/>
      <name val="Times New Roman"/>
      <family val="1"/>
      <charset val="204"/>
    </font>
    <font>
      <sz val="11"/>
      <color rgb="FFFF0000"/>
      <name val="Calibri"/>
      <family val="2"/>
      <scheme val="minor"/>
    </font>
    <font>
      <sz val="10"/>
      <color theme="1"/>
      <name val="Arial"/>
      <family val="2"/>
      <charset val="204"/>
    </font>
    <font>
      <b/>
      <sz val="10"/>
      <color theme="1"/>
      <name val="Times New Roman"/>
      <family val="1"/>
      <charset val="204"/>
    </font>
    <font>
      <b/>
      <sz val="10"/>
      <color rgb="FF000000"/>
      <name val="Times New Roman"/>
      <family val="1"/>
      <charset val="204"/>
    </font>
    <font>
      <sz val="11"/>
      <color theme="1"/>
      <name val="Arial"/>
      <family val="2"/>
      <charset val="204"/>
    </font>
    <font>
      <sz val="8"/>
      <color theme="1"/>
      <name val="Arial"/>
      <family val="2"/>
      <charset val="204"/>
    </font>
  </fonts>
  <fills count="7">
    <fill>
      <patternFill patternType="none"/>
    </fill>
    <fill>
      <patternFill patternType="gray125"/>
    </fill>
    <fill>
      <patternFill patternType="solid">
        <fgColor theme="0" tint="-4.9989318521683403E-2"/>
        <bgColor indexed="64"/>
      </patternFill>
    </fill>
    <fill>
      <patternFill patternType="solid">
        <fgColor indexed="13"/>
        <bgColor indexed="3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9" fillId="0" borderId="0"/>
    <xf numFmtId="0" fontId="35" fillId="0" borderId="0" applyNumberFormat="0" applyFill="0" applyBorder="0" applyAlignment="0" applyProtection="0"/>
  </cellStyleXfs>
  <cellXfs count="521">
    <xf numFmtId="0" fontId="0" fillId="0" borderId="0" xfId="0"/>
    <xf numFmtId="0" fontId="5" fillId="0" borderId="0" xfId="0" applyFont="1"/>
    <xf numFmtId="0" fontId="5" fillId="0" borderId="1" xfId="0" applyFont="1" applyBorder="1"/>
    <xf numFmtId="0" fontId="6" fillId="0" borderId="0" xfId="0" applyFont="1"/>
    <xf numFmtId="0" fontId="7" fillId="0" borderId="0" xfId="0" applyFont="1"/>
    <xf numFmtId="0" fontId="7" fillId="0" borderId="0" xfId="0" applyFont="1" applyAlignment="1">
      <alignment horizontal="left" vertical="center" wrapText="1"/>
    </xf>
    <xf numFmtId="49" fontId="7" fillId="0" borderId="0" xfId="0" applyNumberFormat="1" applyFont="1"/>
    <xf numFmtId="49" fontId="7" fillId="0" borderId="3" xfId="0" applyNumberFormat="1" applyFont="1" applyBorder="1" applyAlignment="1">
      <alignment horizontal="center" vertical="center"/>
    </xf>
    <xf numFmtId="49" fontId="7" fillId="0" borderId="3" xfId="0" applyNumberFormat="1" applyFont="1" applyBorder="1"/>
    <xf numFmtId="49" fontId="7" fillId="2" borderId="3" xfId="0" applyNumberFormat="1" applyFont="1" applyFill="1" applyBorder="1" applyAlignment="1">
      <alignment horizontal="center" vertical="center"/>
    </xf>
    <xf numFmtId="49" fontId="7" fillId="0" borderId="3" xfId="0" applyNumberFormat="1" applyFont="1" applyBorder="1" applyAlignment="1">
      <alignment horizontal="left" indent="2"/>
    </xf>
    <xf numFmtId="49" fontId="7" fillId="0" borderId="3" xfId="0" applyNumberFormat="1" applyFont="1" applyBorder="1" applyAlignment="1">
      <alignment horizontal="left"/>
    </xf>
    <xf numFmtId="49" fontId="7" fillId="0" borderId="3" xfId="0" applyNumberFormat="1" applyFont="1" applyBorder="1" applyAlignment="1">
      <alignment wrapText="1"/>
    </xf>
    <xf numFmtId="49" fontId="8" fillId="0" borderId="3" xfId="0" applyNumberFormat="1" applyFont="1" applyBorder="1"/>
    <xf numFmtId="49" fontId="7" fillId="2" borderId="3" xfId="0" applyNumberFormat="1" applyFont="1" applyFill="1" applyBorder="1" applyAlignment="1">
      <alignment horizontal="center" vertical="center" wrapText="1"/>
    </xf>
    <xf numFmtId="49" fontId="7" fillId="0" borderId="0" xfId="0" applyNumberFormat="1" applyFont="1" applyAlignment="1">
      <alignment vertical="center" wrapText="1"/>
    </xf>
    <xf numFmtId="49" fontId="7" fillId="0" borderId="0" xfId="0" applyNumberFormat="1" applyFont="1" applyAlignment="1">
      <alignment horizontal="center" vertical="center" wrapText="1"/>
    </xf>
    <xf numFmtId="0" fontId="0" fillId="0" borderId="0" xfId="0" applyAlignment="1">
      <alignment wrapText="1"/>
    </xf>
    <xf numFmtId="49" fontId="7" fillId="0" borderId="3" xfId="0" applyNumberFormat="1" applyFont="1" applyBorder="1" applyAlignment="1">
      <alignment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3" xfId="0" applyNumberFormat="1" applyFont="1" applyBorder="1" applyAlignment="1">
      <alignment horizontal="justify" vertical="center" wrapText="1"/>
    </xf>
    <xf numFmtId="0" fontId="7" fillId="0" borderId="0" xfId="0" applyFont="1" applyAlignment="1">
      <alignment horizontal="center" vertical="center" wrapText="1"/>
    </xf>
    <xf numFmtId="0" fontId="9"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wrapText="1"/>
    </xf>
    <xf numFmtId="0" fontId="10" fillId="0" borderId="0" xfId="0" applyFont="1"/>
    <xf numFmtId="49" fontId="7" fillId="0" borderId="0" xfId="0" applyNumberFormat="1" applyFont="1" applyAlignment="1">
      <alignment horizontal="right"/>
    </xf>
    <xf numFmtId="49" fontId="7" fillId="0" borderId="0" xfId="0" applyNumberFormat="1" applyFont="1" applyBorder="1"/>
    <xf numFmtId="49" fontId="3" fillId="0" borderId="3" xfId="0" applyNumberFormat="1" applyFont="1" applyBorder="1" applyAlignment="1">
      <alignment horizontal="justify" vertical="center" wrapText="1"/>
    </xf>
    <xf numFmtId="49" fontId="3" fillId="0" borderId="3" xfId="0" applyNumberFormat="1" applyFont="1" applyBorder="1" applyAlignment="1">
      <alignment horizontal="justify" vertical="center"/>
    </xf>
    <xf numFmtId="49" fontId="3" fillId="2" borderId="3"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0" borderId="3" xfId="0" applyFont="1" applyBorder="1" applyAlignment="1">
      <alignment horizontal="left" vertical="top" wrapText="1" indent="2"/>
    </xf>
    <xf numFmtId="0" fontId="3" fillId="0" borderId="3" xfId="0" applyFont="1" applyBorder="1" applyAlignment="1">
      <alignment horizontal="justify" vertical="top" wrapText="1"/>
    </xf>
    <xf numFmtId="0" fontId="3" fillId="0" borderId="3" xfId="0" applyFont="1" applyBorder="1" applyAlignment="1">
      <alignment horizontal="justify" vertical="top"/>
    </xf>
    <xf numFmtId="0" fontId="12" fillId="0" borderId="3" xfId="0" applyFont="1" applyBorder="1" applyAlignment="1">
      <alignment horizontal="justify" vertical="top" wrapText="1"/>
    </xf>
    <xf numFmtId="49" fontId="7" fillId="0" borderId="0" xfId="0" applyNumberFormat="1" applyFont="1" applyAlignment="1">
      <alignment horizontal="left" vertical="center" wrapText="1"/>
    </xf>
    <xf numFmtId="0" fontId="11" fillId="0" borderId="3" xfId="0" applyFont="1" applyBorder="1" applyAlignment="1">
      <alignment horizontal="left" vertical="top" wrapText="1"/>
    </xf>
    <xf numFmtId="0" fontId="11" fillId="0" borderId="3" xfId="0" applyFont="1" applyBorder="1" applyAlignment="1">
      <alignment horizontal="left" vertical="top" wrapText="1" indent="2"/>
    </xf>
    <xf numFmtId="0" fontId="7" fillId="0" borderId="3" xfId="0" applyFont="1" applyBorder="1" applyAlignment="1">
      <alignment horizontal="left" vertical="top" wrapText="1" indent="4"/>
    </xf>
    <xf numFmtId="0" fontId="7" fillId="0" borderId="0" xfId="0" applyFont="1" applyBorder="1" applyAlignment="1">
      <alignment horizontal="left" vertical="top" wrapText="1" indent="2"/>
    </xf>
    <xf numFmtId="49" fontId="7" fillId="0" borderId="0" xfId="0" applyNumberFormat="1" applyFont="1" applyBorder="1" applyAlignment="1">
      <alignment horizontal="center" vertical="center" wrapText="1"/>
    </xf>
    <xf numFmtId="0" fontId="7" fillId="0" borderId="3" xfId="0" applyFont="1" applyBorder="1" applyAlignment="1">
      <alignment horizontal="left" wrapText="1" indent="4"/>
    </xf>
    <xf numFmtId="0" fontId="0" fillId="0" borderId="0" xfId="0" applyAlignment="1">
      <alignment horizontal="justify"/>
    </xf>
    <xf numFmtId="0" fontId="7" fillId="0" borderId="3" xfId="0" applyFont="1" applyBorder="1" applyAlignment="1">
      <alignment horizontal="justify" vertical="center" wrapText="1"/>
    </xf>
    <xf numFmtId="0" fontId="7" fillId="0" borderId="0" xfId="0" applyFont="1" applyAlignment="1">
      <alignment horizontal="left"/>
    </xf>
    <xf numFmtId="0" fontId="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49" fontId="9" fillId="0" borderId="3"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1" fillId="0" borderId="3" xfId="0" applyNumberFormat="1" applyFont="1" applyBorder="1" applyAlignment="1">
      <alignment horizontal="justify" vertical="center" wrapText="1"/>
    </xf>
    <xf numFmtId="49" fontId="3"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0" fontId="7"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7"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49" fontId="3" fillId="0" borderId="0" xfId="0" applyNumberFormat="1" applyFont="1" applyAlignment="1">
      <alignment horizontal="right" vertical="center" wrapText="1"/>
    </xf>
    <xf numFmtId="0" fontId="11" fillId="0" borderId="3" xfId="0" applyFont="1" applyBorder="1" applyAlignment="1">
      <alignment horizontal="justify" vertical="center" wrapText="1"/>
    </xf>
    <xf numFmtId="0" fontId="11" fillId="0" borderId="3" xfId="0" applyFont="1" applyBorder="1" applyAlignment="1">
      <alignment horizontal="left" vertical="top" wrapText="1" indent="1"/>
    </xf>
    <xf numFmtId="164" fontId="7" fillId="0" borderId="3" xfId="0" applyNumberFormat="1" applyFont="1" applyBorder="1" applyAlignment="1">
      <alignment horizontal="center" vertical="center"/>
    </xf>
    <xf numFmtId="49" fontId="3" fillId="0" borderId="0" xfId="0" applyNumberFormat="1" applyFont="1" applyAlignment="1">
      <alignment horizontal="left" vertical="center" wrapText="1"/>
    </xf>
    <xf numFmtId="0" fontId="7" fillId="2" borderId="3" xfId="0" applyFont="1" applyFill="1" applyBorder="1" applyAlignment="1">
      <alignment horizontal="center" vertical="center"/>
    </xf>
    <xf numFmtId="0" fontId="15" fillId="2" borderId="3" xfId="0" applyFont="1" applyFill="1" applyBorder="1" applyAlignment="1">
      <alignment horizontal="center" vertical="center" wrapText="1"/>
    </xf>
    <xf numFmtId="49" fontId="2" fillId="0" borderId="0" xfId="0" applyNumberFormat="1" applyFont="1" applyAlignment="1">
      <alignment horizontal="left" vertical="center" wrapText="1"/>
    </xf>
    <xf numFmtId="0" fontId="7" fillId="0" borderId="3" xfId="0" applyFont="1" applyBorder="1" applyAlignment="1">
      <alignment horizontal="justify" vertical="center"/>
    </xf>
    <xf numFmtId="0" fontId="7" fillId="0" borderId="3" xfId="0" applyFont="1" applyBorder="1" applyAlignment="1">
      <alignment horizontal="left" vertical="center" wrapText="1" indent="3"/>
    </xf>
    <xf numFmtId="0" fontId="7" fillId="0" borderId="3" xfId="0" applyFont="1" applyBorder="1" applyAlignment="1">
      <alignment horizontal="left" vertical="center" indent="3"/>
    </xf>
    <xf numFmtId="0" fontId="9" fillId="0" borderId="8" xfId="0" applyFont="1" applyBorder="1" applyAlignment="1">
      <alignment vertical="center" wrapText="1"/>
    </xf>
    <xf numFmtId="0" fontId="16" fillId="2" borderId="3" xfId="0" applyFont="1" applyFill="1" applyBorder="1" applyAlignment="1">
      <alignment horizontal="center" vertical="center" wrapText="1"/>
    </xf>
    <xf numFmtId="49" fontId="7" fillId="0" borderId="0" xfId="0" applyNumberFormat="1" applyFont="1" applyAlignment="1">
      <alignment horizontal="left" vertical="center" wrapText="1"/>
    </xf>
    <xf numFmtId="49" fontId="7" fillId="0" borderId="3" xfId="0" applyNumberFormat="1" applyFont="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6" xfId="0" applyFont="1" applyFill="1" applyBorder="1" applyAlignment="1">
      <alignment horizontal="center" vertical="center" wrapText="1"/>
    </xf>
    <xf numFmtId="0" fontId="7" fillId="0" borderId="3" xfId="0" applyFont="1" applyBorder="1" applyAlignment="1">
      <alignment horizontal="justify" vertical="top" wrapText="1"/>
    </xf>
    <xf numFmtId="0" fontId="7" fillId="0" borderId="3" xfId="0" applyFont="1" applyBorder="1" applyAlignment="1">
      <alignment horizontal="justify" vertical="top"/>
    </xf>
    <xf numFmtId="0" fontId="7" fillId="0" borderId="3" xfId="0" applyFont="1" applyBorder="1" applyAlignment="1">
      <alignment horizontal="left" vertical="top" indent="2"/>
    </xf>
    <xf numFmtId="0" fontId="11" fillId="0" borderId="3" xfId="0" applyFont="1" applyBorder="1" applyAlignment="1">
      <alignment horizontal="justify" vertical="top" wrapText="1"/>
    </xf>
    <xf numFmtId="0" fontId="19" fillId="0" borderId="0" xfId="0" applyFont="1" applyAlignment="1">
      <alignment horizontal="center" wrapText="1"/>
    </xf>
    <xf numFmtId="49" fontId="7" fillId="0" borderId="3" xfId="0" applyNumberFormat="1" applyFont="1" applyBorder="1" applyAlignment="1">
      <alignment horizontal="justify" vertical="center"/>
    </xf>
    <xf numFmtId="49" fontId="11" fillId="0" borderId="3" xfId="0" applyNumberFormat="1" applyFont="1" applyBorder="1" applyAlignment="1">
      <alignment horizontal="left" vertical="center" indent="2"/>
    </xf>
    <xf numFmtId="49" fontId="7" fillId="0" borderId="6" xfId="0" applyNumberFormat="1" applyFont="1" applyBorder="1" applyAlignment="1">
      <alignment horizontal="justify" vertical="center"/>
    </xf>
    <xf numFmtId="164" fontId="7" fillId="0" borderId="6" xfId="0" applyNumberFormat="1" applyFont="1" applyBorder="1" applyAlignment="1">
      <alignment horizontal="center" vertical="center"/>
    </xf>
    <xf numFmtId="1" fontId="7" fillId="0" borderId="3" xfId="0" applyNumberFormat="1" applyFont="1" applyBorder="1" applyAlignment="1">
      <alignment horizontal="center" vertical="center"/>
    </xf>
    <xf numFmtId="49" fontId="11" fillId="0" borderId="3" xfId="0" applyNumberFormat="1" applyFont="1" applyBorder="1" applyAlignment="1">
      <alignment horizontal="justify" vertical="center"/>
    </xf>
    <xf numFmtId="49" fontId="11" fillId="0" borderId="3" xfId="0" applyNumberFormat="1" applyFont="1" applyBorder="1" applyAlignment="1">
      <alignment horizontal="left" vertical="center"/>
    </xf>
    <xf numFmtId="49" fontId="11" fillId="0" borderId="3" xfId="0" applyNumberFormat="1" applyFont="1" applyBorder="1" applyAlignment="1">
      <alignment horizontal="left" vertical="center" wrapText="1" indent="2"/>
    </xf>
    <xf numFmtId="49" fontId="7" fillId="0" borderId="0" xfId="0" applyNumberFormat="1" applyFont="1" applyAlignment="1">
      <alignment horizontal="right"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7" fillId="0" borderId="0" xfId="0" applyFont="1" applyAlignment="1">
      <alignment horizontal="right"/>
    </xf>
    <xf numFmtId="49" fontId="8" fillId="0" borderId="3" xfId="0" applyNumberFormat="1" applyFont="1" applyBorder="1" applyAlignment="1">
      <alignment vertical="center" wrapText="1"/>
    </xf>
    <xf numFmtId="2" fontId="7" fillId="0" borderId="3" xfId="0" applyNumberFormat="1" applyFont="1" applyBorder="1" applyAlignment="1">
      <alignment horizontal="center" vertical="center" wrapText="1"/>
    </xf>
    <xf numFmtId="49" fontId="7" fillId="0" borderId="3" xfId="0" applyNumberFormat="1" applyFont="1" applyFill="1" applyBorder="1" applyAlignment="1">
      <alignment horizontal="center" vertical="center" wrapText="1"/>
    </xf>
    <xf numFmtId="49" fontId="0" fillId="0" borderId="0" xfId="0" applyNumberFormat="1"/>
    <xf numFmtId="0" fontId="3" fillId="0" borderId="3" xfId="0" applyFont="1" applyBorder="1" applyAlignment="1">
      <alignment wrapText="1"/>
    </xf>
    <xf numFmtId="0" fontId="3" fillId="0" borderId="3" xfId="0" applyFont="1" applyBorder="1" applyAlignment="1">
      <alignment horizontal="center" wrapText="1"/>
    </xf>
    <xf numFmtId="49" fontId="3" fillId="0" borderId="3" xfId="0" applyNumberFormat="1" applyFont="1" applyBorder="1" applyAlignment="1">
      <alignment wrapText="1"/>
    </xf>
    <xf numFmtId="0" fontId="3" fillId="0" borderId="0" xfId="0" applyFont="1" applyBorder="1" applyAlignment="1">
      <alignment wrapText="1"/>
    </xf>
    <xf numFmtId="0" fontId="0" fillId="0" borderId="0" xfId="0" applyBorder="1"/>
    <xf numFmtId="0" fontId="7" fillId="0" borderId="6" xfId="0" applyFont="1" applyBorder="1" applyAlignment="1">
      <alignment horizontal="left" vertical="center" wrapText="1" indent="3"/>
    </xf>
    <xf numFmtId="0" fontId="3" fillId="0" borderId="3" xfId="0" applyFont="1" applyBorder="1"/>
    <xf numFmtId="49" fontId="20" fillId="0" borderId="3" xfId="0" applyNumberFormat="1" applyFont="1" applyBorder="1" applyAlignment="1">
      <alignment wrapText="1"/>
    </xf>
    <xf numFmtId="49" fontId="21" fillId="0" borderId="3" xfId="0" applyNumberFormat="1" applyFont="1" applyBorder="1" applyAlignment="1">
      <alignment wrapText="1"/>
    </xf>
    <xf numFmtId="0" fontId="11" fillId="0" borderId="3" xfId="0" applyFont="1" applyBorder="1" applyAlignment="1">
      <alignment horizontal="left" vertical="center" wrapText="1" indent="3"/>
    </xf>
    <xf numFmtId="0" fontId="13" fillId="0" borderId="3" xfId="0" applyFont="1" applyBorder="1" applyAlignment="1">
      <alignment horizontal="left" vertical="center" wrapText="1"/>
    </xf>
    <xf numFmtId="0" fontId="22" fillId="0" borderId="3" xfId="0" applyFont="1" applyBorder="1" applyAlignment="1">
      <alignment horizontal="justify" vertical="center" wrapText="1"/>
    </xf>
    <xf numFmtId="0" fontId="13" fillId="0" borderId="3" xfId="0" applyFont="1" applyBorder="1" applyAlignment="1">
      <alignment horizontal="left" vertical="center" wrapText="1" indent="3"/>
    </xf>
    <xf numFmtId="0" fontId="13" fillId="0" borderId="3" xfId="0" applyFont="1" applyBorder="1" applyAlignment="1">
      <alignment horizontal="left" vertical="center" indent="3"/>
    </xf>
    <xf numFmtId="0" fontId="18" fillId="0" borderId="3" xfId="0" applyFont="1" applyBorder="1" applyAlignment="1">
      <alignment vertical="center" wrapText="1"/>
    </xf>
    <xf numFmtId="0" fontId="3" fillId="0" borderId="0" xfId="0" applyFont="1" applyAlignment="1">
      <alignment horizontal="center"/>
    </xf>
    <xf numFmtId="0" fontId="3" fillId="0" borderId="0" xfId="0" applyFont="1"/>
    <xf numFmtId="49" fontId="7" fillId="0" borderId="0" xfId="0" applyNumberFormat="1" applyFont="1" applyFill="1" applyAlignment="1">
      <alignment horizontal="left" vertical="center" wrapText="1"/>
    </xf>
    <xf numFmtId="0" fontId="3" fillId="0" borderId="3" xfId="0" applyFont="1" applyBorder="1" applyAlignment="1">
      <alignment horizontal="center" vertical="center" wrapText="1"/>
    </xf>
    <xf numFmtId="0" fontId="3" fillId="0" borderId="0" xfId="0" applyFont="1" applyAlignment="1">
      <alignment wrapText="1"/>
    </xf>
    <xf numFmtId="0" fontId="16"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3" fillId="0" borderId="0" xfId="0" applyFont="1" applyFill="1"/>
    <xf numFmtId="0" fontId="0" fillId="0" borderId="0" xfId="0" applyFill="1"/>
    <xf numFmtId="0" fontId="7" fillId="0" borderId="0" xfId="0" applyFont="1" applyFill="1" applyAlignment="1">
      <alignment horizontal="right"/>
    </xf>
    <xf numFmtId="0" fontId="3" fillId="0" borderId="0" xfId="0" applyFont="1" applyFill="1" applyBorder="1"/>
    <xf numFmtId="0" fontId="3" fillId="0" borderId="0" xfId="0" applyFont="1" applyFill="1" applyAlignment="1">
      <alignment horizontal="right"/>
    </xf>
    <xf numFmtId="0" fontId="9"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3" xfId="0" applyFont="1" applyFill="1" applyBorder="1" applyAlignment="1">
      <alignment vertical="top" wrapText="1"/>
    </xf>
    <xf numFmtId="49" fontId="7" fillId="0" borderId="3" xfId="0" applyNumberFormat="1" applyFont="1" applyFill="1" applyBorder="1" applyAlignment="1">
      <alignment horizontal="center" vertical="center"/>
    </xf>
    <xf numFmtId="0" fontId="7" fillId="0" borderId="0" xfId="0" applyFont="1" applyFill="1" applyBorder="1" applyAlignment="1">
      <alignment horizontal="left" vertical="top" wrapText="1" indent="2"/>
    </xf>
    <xf numFmtId="49" fontId="7" fillId="0" borderId="0"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3" fillId="0" borderId="0" xfId="0" applyFont="1" applyAlignment="1"/>
    <xf numFmtId="0" fontId="5" fillId="0" borderId="0" xfId="0" applyFont="1" applyAlignment="1">
      <alignment horizontal="center"/>
    </xf>
    <xf numFmtId="49" fontId="7" fillId="2" borderId="3"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3" fillId="0" borderId="0" xfId="0" applyFont="1" applyAlignment="1">
      <alignment horizontal="left"/>
    </xf>
    <xf numFmtId="49" fontId="7" fillId="0" borderId="0" xfId="0" applyNumberFormat="1" applyFont="1" applyFill="1" applyAlignment="1">
      <alignment horizontal="left" vertical="center" wrapText="1"/>
    </xf>
    <xf numFmtId="0" fontId="5" fillId="0" borderId="0" xfId="0" applyFont="1" applyBorder="1" applyAlignment="1">
      <alignment horizontal="center"/>
    </xf>
    <xf numFmtId="49" fontId="7" fillId="0" borderId="0" xfId="0" applyNumberFormat="1" applyFont="1" applyBorder="1" applyAlignment="1">
      <alignment horizontal="center"/>
    </xf>
    <xf numFmtId="0" fontId="12" fillId="0" borderId="3" xfId="0" applyFont="1" applyFill="1" applyBorder="1" applyAlignment="1">
      <alignment horizontal="center" vertical="center" wrapText="1"/>
    </xf>
    <xf numFmtId="0" fontId="11" fillId="0" borderId="3" xfId="0" applyFont="1" applyFill="1" applyBorder="1" applyAlignment="1">
      <alignment vertical="top" wrapText="1"/>
    </xf>
    <xf numFmtId="0" fontId="12" fillId="0" borderId="3" xfId="0" applyFont="1" applyBorder="1" applyAlignment="1">
      <alignment horizontal="center"/>
    </xf>
    <xf numFmtId="0" fontId="12" fillId="0" borderId="3" xfId="0" applyFont="1" applyFill="1" applyBorder="1" applyAlignment="1">
      <alignment horizontal="center" vertical="center"/>
    </xf>
    <xf numFmtId="0" fontId="12" fillId="0" borderId="3" xfId="0" applyFont="1" applyFill="1" applyBorder="1" applyAlignment="1">
      <alignment horizontal="center"/>
    </xf>
    <xf numFmtId="0" fontId="27" fillId="0" borderId="3" xfId="0" applyFont="1" applyFill="1" applyBorder="1" applyAlignment="1">
      <alignment horizontal="left" vertical="center" wrapText="1"/>
    </xf>
    <xf numFmtId="3" fontId="12" fillId="0" borderId="3" xfId="0" applyNumberFormat="1" applyFont="1" applyFill="1" applyBorder="1" applyAlignment="1">
      <alignment horizontal="center" vertical="center" wrapText="1"/>
    </xf>
    <xf numFmtId="0" fontId="12" fillId="0" borderId="3" xfId="0" applyFont="1" applyBorder="1" applyAlignment="1">
      <alignment horizontal="center" vertical="center"/>
    </xf>
    <xf numFmtId="0" fontId="12" fillId="0" borderId="3" xfId="0" applyFont="1" applyBorder="1"/>
    <xf numFmtId="0" fontId="11" fillId="0" borderId="3" xfId="0" applyFont="1" applyBorder="1" applyAlignment="1">
      <alignment horizontal="center"/>
    </xf>
    <xf numFmtId="0" fontId="15" fillId="0" borderId="3" xfId="0" applyFont="1" applyBorder="1" applyAlignment="1">
      <alignment horizontal="center"/>
    </xf>
    <xf numFmtId="0" fontId="11" fillId="0" borderId="3" xfId="0" applyFont="1" applyBorder="1"/>
    <xf numFmtId="0" fontId="12" fillId="0" borderId="12" xfId="0" applyFont="1" applyBorder="1" applyAlignment="1">
      <alignment horizontal="center" wrapText="1"/>
    </xf>
    <xf numFmtId="3" fontId="12" fillId="0" borderId="3" xfId="0" applyNumberFormat="1" applyFont="1" applyBorder="1" applyAlignment="1">
      <alignment horizontal="center" vertical="center"/>
    </xf>
    <xf numFmtId="49" fontId="7" fillId="0" borderId="0" xfId="0" applyNumberFormat="1" applyFont="1" applyAlignment="1">
      <alignment horizontal="center"/>
    </xf>
    <xf numFmtId="49" fontId="7" fillId="0" borderId="0" xfId="0" applyNumberFormat="1" applyFont="1" applyFill="1" applyBorder="1" applyAlignment="1">
      <alignment vertical="center" wrapText="1"/>
    </xf>
    <xf numFmtId="49" fontId="8" fillId="0" borderId="0" xfId="0" applyNumberFormat="1" applyFont="1" applyBorder="1" applyAlignment="1">
      <alignment vertical="center" wrapText="1"/>
    </xf>
    <xf numFmtId="0" fontId="7" fillId="0" borderId="0" xfId="0" applyFont="1" applyAlignment="1">
      <alignment wrapText="1"/>
    </xf>
    <xf numFmtId="0" fontId="19" fillId="0" borderId="1" xfId="0" applyFont="1" applyBorder="1" applyAlignment="1">
      <alignment wrapText="1"/>
    </xf>
    <xf numFmtId="0" fontId="30" fillId="0" borderId="0" xfId="0" applyFont="1"/>
    <xf numFmtId="0" fontId="15" fillId="0" borderId="0" xfId="1" applyFont="1"/>
    <xf numFmtId="0" fontId="11" fillId="0" borderId="3" xfId="0" applyFont="1" applyBorder="1" applyAlignment="1">
      <alignment horizontal="center" vertical="top"/>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1" applyFont="1" applyBorder="1" applyAlignment="1">
      <alignment horizontal="center" vertical="center" wrapText="1"/>
    </xf>
    <xf numFmtId="0" fontId="12" fillId="0" borderId="11" xfId="1" applyFont="1" applyBorder="1" applyAlignment="1">
      <alignment horizontal="center" vertical="center"/>
    </xf>
    <xf numFmtId="0" fontId="12" fillId="0" borderId="11" xfId="1" applyFont="1" applyBorder="1" applyAlignment="1">
      <alignment horizontal="center" vertical="center" wrapText="1"/>
    </xf>
    <xf numFmtId="0" fontId="12" fillId="0" borderId="14" xfId="1" applyFont="1" applyBorder="1" applyAlignment="1">
      <alignment horizontal="center" vertical="center" wrapText="1"/>
    </xf>
    <xf numFmtId="0" fontId="31" fillId="0" borderId="3" xfId="1" applyFont="1" applyBorder="1" applyAlignment="1">
      <alignment horizontal="center" vertical="center"/>
    </xf>
    <xf numFmtId="0" fontId="12" fillId="0" borderId="11" xfId="1" applyFont="1" applyBorder="1"/>
    <xf numFmtId="0" fontId="31" fillId="0" borderId="3" xfId="1" applyFont="1" applyBorder="1"/>
    <xf numFmtId="0" fontId="25" fillId="0" borderId="0" xfId="1" applyFont="1" applyBorder="1" applyAlignment="1">
      <alignment vertical="center"/>
    </xf>
    <xf numFmtId="1" fontId="7" fillId="0" borderId="3" xfId="0" applyNumberFormat="1" applyFont="1" applyFill="1" applyBorder="1" applyAlignment="1">
      <alignment horizontal="center" vertical="center"/>
    </xf>
    <xf numFmtId="0" fontId="0" fillId="0" borderId="0" xfId="0" applyAlignment="1"/>
    <xf numFmtId="49" fontId="12" fillId="0" borderId="14" xfId="1" applyNumberFormat="1" applyFont="1" applyBorder="1"/>
    <xf numFmtId="49" fontId="11" fillId="0" borderId="3" xfId="0" applyNumberFormat="1" applyFont="1" applyBorder="1"/>
    <xf numFmtId="49" fontId="12" fillId="0" borderId="3" xfId="0" applyNumberFormat="1" applyFont="1" applyBorder="1" applyAlignment="1">
      <alignment horizontal="left" vertical="center" wrapText="1"/>
    </xf>
    <xf numFmtId="49" fontId="12" fillId="0" borderId="3" xfId="0" applyNumberFormat="1" applyFont="1" applyBorder="1"/>
    <xf numFmtId="49" fontId="27" fillId="0" borderId="3" xfId="0" applyNumberFormat="1" applyFont="1" applyFill="1" applyBorder="1" applyAlignment="1">
      <alignment horizontal="left" vertical="center" wrapText="1"/>
    </xf>
    <xf numFmtId="0" fontId="12" fillId="0" borderId="15" xfId="0" applyFont="1" applyBorder="1" applyAlignment="1">
      <alignment horizontal="center" wrapText="1"/>
    </xf>
    <xf numFmtId="49" fontId="7"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7" fillId="2" borderId="3" xfId="0" applyNumberFormat="1" applyFont="1" applyFill="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49" fontId="7" fillId="0" borderId="0" xfId="0" applyNumberFormat="1" applyFont="1" applyAlignment="1">
      <alignment horizontal="center" vertical="center" wrapText="1"/>
    </xf>
    <xf numFmtId="0" fontId="7" fillId="0" borderId="3"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12"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1" fillId="0" borderId="3" xfId="1" applyFont="1" applyBorder="1" applyAlignment="1">
      <alignment horizontal="center" vertical="center"/>
    </xf>
    <xf numFmtId="0" fontId="31" fillId="0" borderId="3" xfId="1" applyFont="1" applyBorder="1" applyAlignment="1">
      <alignment horizontal="center" vertical="center" wrapText="1"/>
    </xf>
    <xf numFmtId="0" fontId="11" fillId="0" borderId="4" xfId="0" applyFont="1" applyBorder="1" applyAlignment="1">
      <alignment horizontal="center" vertical="top"/>
    </xf>
    <xf numFmtId="0" fontId="12" fillId="0" borderId="16" xfId="1" applyFont="1" applyBorder="1" applyAlignment="1">
      <alignment horizontal="center" vertical="center" wrapText="1"/>
    </xf>
    <xf numFmtId="0" fontId="12" fillId="0" borderId="16" xfId="1" applyFont="1" applyBorder="1" applyAlignment="1">
      <alignment horizontal="center" vertical="center"/>
    </xf>
    <xf numFmtId="0" fontId="12" fillId="0" borderId="17" xfId="1" applyFont="1" applyBorder="1" applyAlignment="1">
      <alignment horizontal="center" vertical="center" wrapText="1"/>
    </xf>
    <xf numFmtId="0" fontId="31" fillId="0" borderId="8" xfId="1" applyFont="1" applyBorder="1" applyAlignment="1">
      <alignment horizontal="center" vertical="center"/>
    </xf>
    <xf numFmtId="49"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1" fontId="7" fillId="0" borderId="7" xfId="0" applyNumberFormat="1" applyFont="1" applyFill="1" applyBorder="1" applyAlignment="1">
      <alignment horizontal="center" vertical="center"/>
    </xf>
    <xf numFmtId="0" fontId="34" fillId="0" borderId="3" xfId="0"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Alignment="1">
      <alignment horizontal="left" vertical="center" wrapText="1"/>
    </xf>
    <xf numFmtId="0" fontId="7" fillId="0" borderId="0" xfId="0" applyFont="1" applyAlignment="1">
      <alignment horizontal="left"/>
    </xf>
    <xf numFmtId="49" fontId="7" fillId="0" borderId="0" xfId="0" applyNumberFormat="1" applyFont="1" applyAlignment="1">
      <alignment horizontal="right" vertical="center" wrapText="1"/>
    </xf>
    <xf numFmtId="49" fontId="3" fillId="0" borderId="5" xfId="0" applyNumberFormat="1" applyFont="1" applyBorder="1" applyAlignment="1">
      <alignment horizontal="center" vertical="center" wrapText="1"/>
    </xf>
    <xf numFmtId="0" fontId="3" fillId="0" borderId="3" xfId="0" applyFont="1" applyBorder="1" applyAlignment="1">
      <alignment vertical="top" wrapText="1"/>
    </xf>
    <xf numFmtId="0" fontId="3" fillId="0" borderId="3" xfId="0" applyFont="1" applyBorder="1" applyAlignment="1">
      <alignment horizontal="left" vertical="top" wrapText="1"/>
    </xf>
    <xf numFmtId="49" fontId="7" fillId="0" borderId="1" xfId="0" applyNumberFormat="1" applyFont="1" applyBorder="1" applyAlignment="1">
      <alignment horizontal="center" vertical="center" wrapText="1"/>
    </xf>
    <xf numFmtId="0" fontId="3" fillId="0" borderId="1" xfId="0" applyFont="1" applyFill="1" applyBorder="1" applyAlignment="1">
      <alignment horizontal="center"/>
    </xf>
    <xf numFmtId="49" fontId="3" fillId="0" borderId="1" xfId="0" applyNumberFormat="1" applyFont="1" applyBorder="1" applyAlignment="1">
      <alignment horizontal="center" vertical="center" wrapText="1"/>
    </xf>
    <xf numFmtId="0" fontId="12" fillId="0" borderId="19" xfId="0" applyFont="1" applyFill="1" applyBorder="1" applyAlignment="1">
      <alignment horizontal="center" vertical="center" wrapText="1"/>
    </xf>
    <xf numFmtId="0" fontId="3" fillId="0" borderId="19" xfId="0" applyFont="1" applyFill="1" applyBorder="1" applyAlignment="1">
      <alignment horizontal="left" vertical="top" wrapText="1"/>
    </xf>
    <xf numFmtId="0" fontId="12" fillId="0" borderId="19" xfId="0" applyFont="1" applyFill="1" applyBorder="1" applyAlignment="1">
      <alignment horizontal="center" vertical="top" wrapText="1"/>
    </xf>
    <xf numFmtId="49" fontId="12" fillId="0" borderId="19" xfId="0" applyNumberFormat="1"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0" fontId="0" fillId="0" borderId="0" xfId="0" applyAlignment="1">
      <alignment horizontal="center"/>
    </xf>
    <xf numFmtId="0" fontId="12" fillId="0" borderId="0" xfId="1" applyFont="1" applyBorder="1" applyAlignment="1">
      <alignment horizontal="center" vertical="center" wrapText="1"/>
    </xf>
    <xf numFmtId="0" fontId="12" fillId="0" borderId="18" xfId="1" applyFont="1" applyBorder="1" applyAlignment="1">
      <alignment horizontal="center" vertical="center" wrapText="1"/>
    </xf>
    <xf numFmtId="14" fontId="12" fillId="0" borderId="18" xfId="1" applyNumberFormat="1" applyFont="1" applyBorder="1" applyAlignment="1">
      <alignment horizontal="center" vertical="center" wrapText="1"/>
    </xf>
    <xf numFmtId="0" fontId="0" fillId="0" borderId="0" xfId="0" applyAlignment="1">
      <alignment horizontal="center"/>
    </xf>
    <xf numFmtId="49" fontId="7" fillId="0" borderId="20" xfId="0" applyNumberFormat="1" applyFont="1" applyFill="1" applyBorder="1" applyAlignment="1">
      <alignment horizontal="center" vertical="center" wrapText="1"/>
    </xf>
    <xf numFmtId="0" fontId="11" fillId="0" borderId="20" xfId="0" applyFont="1" applyBorder="1"/>
    <xf numFmtId="0" fontId="12" fillId="0" borderId="20" xfId="0" applyFont="1" applyBorder="1" applyAlignment="1">
      <alignment horizontal="center" vertical="center" wrapText="1"/>
    </xf>
    <xf numFmtId="0" fontId="12" fillId="0" borderId="20" xfId="0" applyFont="1" applyBorder="1" applyAlignment="1">
      <alignment horizontal="left" vertical="center" wrapText="1"/>
    </xf>
    <xf numFmtId="49" fontId="12" fillId="0" borderId="20" xfId="0" applyNumberFormat="1" applyFont="1" applyBorder="1" applyAlignment="1">
      <alignment horizontal="center" vertical="center"/>
    </xf>
    <xf numFmtId="0" fontId="12" fillId="0" borderId="20" xfId="0" applyFont="1" applyBorder="1" applyAlignment="1">
      <alignment horizontal="center" vertical="center"/>
    </xf>
    <xf numFmtId="0" fontId="12" fillId="0" borderId="20" xfId="1" applyFont="1" applyBorder="1" applyAlignment="1">
      <alignment horizontal="left" vertical="center" wrapText="1"/>
    </xf>
    <xf numFmtId="0" fontId="12" fillId="0" borderId="20" xfId="1" applyFont="1" applyBorder="1" applyAlignment="1">
      <alignment horizontal="center" vertical="center" wrapText="1"/>
    </xf>
    <xf numFmtId="0" fontId="12" fillId="0" borderId="20" xfId="0" applyFont="1" applyBorder="1" applyAlignment="1">
      <alignment wrapText="1"/>
    </xf>
    <xf numFmtId="0" fontId="12" fillId="0" borderId="20" xfId="0" applyFont="1" applyBorder="1" applyAlignment="1">
      <alignment vertical="top" wrapText="1"/>
    </xf>
    <xf numFmtId="0" fontId="12" fillId="0" borderId="20" xfId="0" applyFont="1" applyFill="1" applyBorder="1" applyAlignment="1">
      <alignment horizontal="left" vertical="top" wrapText="1"/>
    </xf>
    <xf numFmtId="0" fontId="12" fillId="0" borderId="20" xfId="0"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12" fillId="0" borderId="21" xfId="0" applyFont="1" applyBorder="1" applyAlignment="1">
      <alignment horizontal="center" vertical="center"/>
    </xf>
    <xf numFmtId="0" fontId="12" fillId="6" borderId="20" xfId="0" applyFont="1" applyFill="1" applyBorder="1" applyAlignment="1">
      <alignment horizontal="center" vertical="center"/>
    </xf>
    <xf numFmtId="3" fontId="12" fillId="6" borderId="20" xfId="0" applyNumberFormat="1" applyFont="1" applyFill="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quotePrefix="1" applyFont="1" applyBorder="1" applyAlignment="1">
      <alignment horizontal="center" vertical="center" wrapText="1"/>
    </xf>
    <xf numFmtId="49" fontId="3" fillId="0" borderId="22" xfId="0" applyNumberFormat="1" applyFont="1" applyBorder="1" applyAlignment="1">
      <alignment horizontal="center" vertical="center" wrapText="1"/>
    </xf>
    <xf numFmtId="164" fontId="7" fillId="0" borderId="20" xfId="0" applyNumberFormat="1" applyFont="1" applyBorder="1" applyAlignment="1">
      <alignment horizontal="center" vertical="center"/>
    </xf>
    <xf numFmtId="0" fontId="7" fillId="0" borderId="20" xfId="0" applyFont="1" applyFill="1" applyBorder="1" applyAlignment="1">
      <alignment horizontal="center" vertical="center" wrapText="1"/>
    </xf>
    <xf numFmtId="0" fontId="7" fillId="0" borderId="20" xfId="0" quotePrefix="1" applyFont="1" applyFill="1" applyBorder="1" applyAlignment="1">
      <alignment horizontal="center" vertical="center" wrapText="1"/>
    </xf>
    <xf numFmtId="0" fontId="7" fillId="0" borderId="22" xfId="0" quotePrefix="1" applyFont="1" applyFill="1" applyBorder="1" applyAlignment="1">
      <alignment horizontal="center" vertical="center" wrapText="1"/>
    </xf>
    <xf numFmtId="0" fontId="11" fillId="0" borderId="20" xfId="0" applyFont="1" applyFill="1" applyBorder="1" applyAlignment="1">
      <alignment horizontal="center" vertical="center"/>
    </xf>
    <xf numFmtId="0" fontId="7" fillId="0" borderId="20" xfId="0"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0" fontId="3" fillId="0" borderId="20" xfId="0" quotePrefix="1" applyFont="1" applyFill="1" applyBorder="1" applyAlignment="1">
      <alignment horizontal="center" vertical="center" wrapText="1"/>
    </xf>
    <xf numFmtId="49" fontId="3" fillId="0" borderId="20" xfId="0" applyNumberFormat="1" applyFont="1" applyFill="1" applyBorder="1" applyAlignment="1">
      <alignment horizontal="center" vertical="center"/>
    </xf>
    <xf numFmtId="0" fontId="3" fillId="0" borderId="22" xfId="0" applyFont="1" applyFill="1" applyBorder="1" applyAlignment="1">
      <alignment wrapText="1"/>
    </xf>
    <xf numFmtId="49" fontId="3" fillId="0" borderId="22"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1" fillId="0" borderId="20" xfId="0" applyFont="1" applyBorder="1" applyAlignment="1">
      <alignment vertical="center" wrapText="1"/>
    </xf>
    <xf numFmtId="49" fontId="1" fillId="0" borderId="20" xfId="0" applyNumberFormat="1" applyFont="1" applyBorder="1" applyAlignment="1">
      <alignment horizontal="right" vertical="center" wrapText="1"/>
    </xf>
    <xf numFmtId="0" fontId="7" fillId="0" borderId="20" xfId="0" applyFont="1" applyBorder="1" applyAlignment="1">
      <alignment horizontal="center" vertical="top"/>
    </xf>
    <xf numFmtId="0" fontId="7" fillId="0" borderId="20" xfId="0" applyFont="1" applyBorder="1" applyAlignment="1">
      <alignment horizontal="center" vertical="center"/>
    </xf>
    <xf numFmtId="0" fontId="7" fillId="0" borderId="20" xfId="0" quotePrefix="1" applyFont="1" applyBorder="1" applyAlignment="1">
      <alignment horizontal="center" vertical="center"/>
    </xf>
    <xf numFmtId="49" fontId="7" fillId="0" borderId="21"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49" fontId="11" fillId="0" borderId="20" xfId="0" applyNumberFormat="1" applyFont="1" applyBorder="1" applyAlignment="1">
      <alignment horizontal="center" vertical="center"/>
    </xf>
    <xf numFmtId="0" fontId="12" fillId="0" borderId="24" xfId="1" applyFont="1" applyBorder="1" applyAlignment="1">
      <alignment horizontal="center" vertical="center" wrapText="1"/>
    </xf>
    <xf numFmtId="0" fontId="30" fillId="0" borderId="20" xfId="0" applyFont="1" applyBorder="1" applyAlignment="1">
      <alignment horizontal="center"/>
    </xf>
    <xf numFmtId="0" fontId="12" fillId="0" borderId="20" xfId="1" applyFont="1" applyFill="1" applyBorder="1" applyAlignment="1">
      <alignment horizontal="center" vertical="center" wrapText="1"/>
    </xf>
    <xf numFmtId="0" fontId="35" fillId="0" borderId="20" xfId="2" applyFill="1" applyBorder="1" applyAlignment="1">
      <alignment horizontal="center" vertical="center" wrapText="1"/>
    </xf>
    <xf numFmtId="49" fontId="12" fillId="0" borderId="20" xfId="1" applyNumberFormat="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24" fillId="0" borderId="20" xfId="1" applyFont="1" applyFill="1" applyBorder="1" applyAlignment="1">
      <alignment horizontal="center" vertical="center" wrapText="1"/>
    </xf>
    <xf numFmtId="0" fontId="30" fillId="0" borderId="20" xfId="0" applyFont="1" applyBorder="1"/>
    <xf numFmtId="0" fontId="36" fillId="0" borderId="20" xfId="0" applyFont="1" applyBorder="1" applyAlignment="1">
      <alignment horizontal="center" vertical="center" wrapText="1"/>
    </xf>
    <xf numFmtId="49" fontId="12" fillId="0" borderId="20" xfId="1" applyNumberFormat="1" applyFont="1" applyBorder="1" applyAlignment="1">
      <alignment horizontal="center" vertical="center" wrapText="1"/>
    </xf>
    <xf numFmtId="0" fontId="12" fillId="0" borderId="20" xfId="1" applyFont="1" applyBorder="1" applyAlignment="1">
      <alignment vertical="center" wrapText="1"/>
    </xf>
    <xf numFmtId="0" fontId="3" fillId="0" borderId="20" xfId="1" applyFont="1" applyFill="1" applyBorder="1" applyAlignment="1">
      <alignment horizontal="center" vertical="center" wrapText="1"/>
    </xf>
    <xf numFmtId="0" fontId="11" fillId="0" borderId="24" xfId="1" applyFont="1" applyBorder="1" applyAlignment="1">
      <alignment horizontal="center" vertical="center" wrapText="1"/>
    </xf>
    <xf numFmtId="0" fontId="35" fillId="0" borderId="20" xfId="2" applyBorder="1" applyAlignment="1">
      <alignment horizontal="center" vertical="center" wrapText="1"/>
    </xf>
    <xf numFmtId="0" fontId="3" fillId="0" borderId="21" xfId="0" applyFont="1" applyBorder="1" applyAlignment="1">
      <alignment horizontal="center" vertical="center" wrapText="1"/>
    </xf>
    <xf numFmtId="49" fontId="36" fillId="0" borderId="20"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0" fontId="12" fillId="0" borderId="27" xfId="1" applyFont="1" applyBorder="1" applyAlignment="1">
      <alignment horizontal="center" vertical="center"/>
    </xf>
    <xf numFmtId="0" fontId="12" fillId="0" borderId="27" xfId="1" applyFont="1" applyBorder="1" applyAlignment="1">
      <alignment horizontal="center" vertical="center" wrapText="1"/>
    </xf>
    <xf numFmtId="0" fontId="12" fillId="0" borderId="28" xfId="1" applyFont="1" applyBorder="1" applyAlignment="1">
      <alignment horizontal="center" vertical="center" wrapText="1"/>
    </xf>
    <xf numFmtId="0" fontId="31" fillId="0" borderId="29" xfId="1" applyFont="1" applyBorder="1" applyAlignment="1">
      <alignment horizontal="center" vertical="center"/>
    </xf>
    <xf numFmtId="0" fontId="12" fillId="0" borderId="26" xfId="1" applyFont="1" applyBorder="1" applyAlignment="1">
      <alignment horizontal="center" wrapText="1"/>
    </xf>
    <xf numFmtId="0" fontId="3" fillId="0" borderId="26" xfId="0" applyFont="1" applyBorder="1" applyAlignment="1">
      <alignment horizontal="center" vertical="center" wrapText="1"/>
    </xf>
    <xf numFmtId="0" fontId="12" fillId="0" borderId="26" xfId="1" applyFont="1" applyBorder="1" applyAlignment="1">
      <alignment horizontal="center" vertical="center" wrapText="1"/>
    </xf>
    <xf numFmtId="0" fontId="11" fillId="0" borderId="30" xfId="0" applyFont="1" applyFill="1" applyBorder="1" applyAlignment="1">
      <alignment vertical="top" wrapText="1"/>
    </xf>
    <xf numFmtId="14" fontId="3" fillId="0" borderId="0" xfId="0" applyNumberFormat="1" applyFont="1" applyAlignment="1">
      <alignment horizontal="center" vertical="center"/>
    </xf>
    <xf numFmtId="0" fontId="11" fillId="0" borderId="11" xfId="1" applyFont="1" applyBorder="1" applyAlignment="1">
      <alignment horizontal="center" vertical="center"/>
    </xf>
    <xf numFmtId="0" fontId="11" fillId="0" borderId="30" xfId="1" applyFont="1" applyBorder="1" applyAlignment="1">
      <alignment horizontal="center" vertical="center"/>
    </xf>
    <xf numFmtId="0" fontId="11" fillId="0" borderId="30" xfId="1" applyFont="1" applyBorder="1" applyAlignment="1">
      <alignment horizontal="center" vertical="center" wrapText="1"/>
    </xf>
    <xf numFmtId="49" fontId="11" fillId="0" borderId="30" xfId="0" applyNumberFormat="1" applyFont="1" applyBorder="1" applyAlignment="1">
      <alignment horizontal="center" vertical="center" wrapText="1"/>
    </xf>
    <xf numFmtId="0" fontId="40" fillId="0" borderId="30" xfId="1" applyFont="1" applyBorder="1"/>
    <xf numFmtId="0" fontId="12" fillId="0" borderId="30" xfId="0" applyFont="1" applyBorder="1"/>
    <xf numFmtId="49" fontId="7" fillId="6" borderId="3" xfId="0" applyNumberFormat="1" applyFont="1" applyFill="1" applyBorder="1" applyAlignment="1">
      <alignment horizontal="center" vertical="center" wrapText="1"/>
    </xf>
    <xf numFmtId="2" fontId="2" fillId="6" borderId="3" xfId="0" applyNumberFormat="1" applyFont="1" applyFill="1" applyBorder="1" applyAlignment="1">
      <alignment horizontal="center" vertical="center" wrapText="1"/>
    </xf>
    <xf numFmtId="49" fontId="11" fillId="0" borderId="30" xfId="0" applyNumberFormat="1" applyFont="1" applyBorder="1" applyAlignment="1">
      <alignment horizontal="justify" vertical="center" wrapText="1"/>
    </xf>
    <xf numFmtId="49" fontId="7" fillId="0" borderId="30" xfId="0" applyNumberFormat="1" applyFont="1" applyFill="1" applyBorder="1" applyAlignment="1">
      <alignment horizontal="center" vertical="center" wrapText="1"/>
    </xf>
    <xf numFmtId="2" fontId="7" fillId="0" borderId="30" xfId="0" applyNumberFormat="1" applyFont="1" applyBorder="1" applyAlignment="1">
      <alignment horizontal="center" vertical="center" wrapText="1"/>
    </xf>
    <xf numFmtId="49" fontId="2" fillId="0" borderId="3" xfId="0" applyNumberFormat="1" applyFont="1" applyFill="1" applyBorder="1" applyAlignment="1">
      <alignment horizontal="center" vertical="center" wrapText="1"/>
    </xf>
    <xf numFmtId="2" fontId="2" fillId="0" borderId="3" xfId="0" applyNumberFormat="1" applyFont="1" applyBorder="1" applyAlignment="1">
      <alignment horizontal="center" vertical="center" wrapText="1"/>
    </xf>
    <xf numFmtId="49" fontId="7" fillId="6" borderId="30" xfId="0" applyNumberFormat="1" applyFont="1" applyFill="1" applyBorder="1" applyAlignment="1">
      <alignment horizontal="center" vertical="center" wrapText="1"/>
    </xf>
    <xf numFmtId="2" fontId="7" fillId="6" borderId="30" xfId="0" applyNumberFormat="1" applyFont="1" applyFill="1" applyBorder="1" applyAlignment="1">
      <alignment horizontal="center" vertical="center" wrapText="1"/>
    </xf>
    <xf numFmtId="2" fontId="2" fillId="6" borderId="30" xfId="0" applyNumberFormat="1" applyFont="1" applyFill="1" applyBorder="1" applyAlignment="1">
      <alignment horizontal="center" vertical="center" wrapText="1"/>
    </xf>
    <xf numFmtId="2" fontId="2" fillId="0" borderId="30" xfId="0" applyNumberFormat="1" applyFont="1" applyBorder="1" applyAlignment="1">
      <alignment horizontal="center" vertical="center" wrapText="1"/>
    </xf>
    <xf numFmtId="49" fontId="11" fillId="0" borderId="31" xfId="0" applyNumberFormat="1" applyFont="1" applyBorder="1" applyAlignment="1">
      <alignment horizontal="justify" vertical="center" wrapText="1"/>
    </xf>
    <xf numFmtId="49" fontId="7" fillId="6" borderId="31" xfId="0" applyNumberFormat="1"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2" fontId="7" fillId="0" borderId="31" xfId="0" applyNumberFormat="1" applyFont="1" applyBorder="1" applyAlignment="1">
      <alignment horizontal="center" vertical="center" wrapText="1"/>
    </xf>
    <xf numFmtId="0" fontId="12" fillId="0" borderId="32" xfId="1" applyFont="1" applyFill="1" applyBorder="1" applyAlignment="1">
      <alignment horizontal="left" vertical="center"/>
    </xf>
    <xf numFmtId="0" fontId="3" fillId="0" borderId="20" xfId="1" applyFont="1" applyBorder="1" applyAlignment="1">
      <alignment horizontal="center" vertical="center" wrapText="1"/>
    </xf>
    <xf numFmtId="49" fontId="3" fillId="0" borderId="20" xfId="1" applyNumberFormat="1" applyFont="1" applyBorder="1" applyAlignment="1">
      <alignment horizontal="center" vertical="center" wrapText="1"/>
    </xf>
    <xf numFmtId="0" fontId="3" fillId="0" borderId="24" xfId="1" applyFont="1" applyBorder="1" applyAlignment="1">
      <alignment horizontal="center" vertical="center" wrapText="1"/>
    </xf>
    <xf numFmtId="49" fontId="3" fillId="0" borderId="20" xfId="1" applyNumberFormat="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0" xfId="2" applyFont="1" applyBorder="1" applyAlignment="1">
      <alignment horizontal="center" vertical="center" wrapText="1"/>
    </xf>
    <xf numFmtId="49" fontId="41" fillId="0" borderId="33" xfId="0" applyNumberFormat="1" applyFont="1" applyFill="1" applyBorder="1" applyAlignment="1">
      <alignment horizontal="left" vertical="center"/>
    </xf>
    <xf numFmtId="0" fontId="42" fillId="0" borderId="30" xfId="0" applyFont="1" applyBorder="1" applyAlignment="1">
      <alignment wrapText="1"/>
    </xf>
    <xf numFmtId="0" fontId="42" fillId="0" borderId="30" xfId="0" applyFont="1" applyBorder="1" applyAlignment="1">
      <alignment horizontal="center" vertical="center"/>
    </xf>
    <xf numFmtId="0" fontId="43" fillId="0" borderId="0" xfId="0" applyFont="1"/>
    <xf numFmtId="0" fontId="44" fillId="0" borderId="0" xfId="0" applyFont="1" applyAlignment="1">
      <alignment vertical="center" wrapText="1"/>
    </xf>
    <xf numFmtId="0" fontId="44" fillId="0" borderId="0" xfId="0" applyFont="1" applyAlignment="1">
      <alignment horizontal="center" vertical="center" wrapText="1"/>
    </xf>
    <xf numFmtId="0" fontId="9" fillId="0" borderId="36" xfId="0" applyFont="1" applyBorder="1" applyAlignment="1">
      <alignment vertical="center" wrapText="1"/>
    </xf>
    <xf numFmtId="0" fontId="9" fillId="0" borderId="3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5" xfId="0" applyFont="1" applyBorder="1" applyAlignment="1">
      <alignment vertical="center" wrapText="1"/>
    </xf>
    <xf numFmtId="0" fontId="45" fillId="0" borderId="34" xfId="0" applyFont="1" applyBorder="1" applyAlignment="1">
      <alignment horizontal="center" vertical="center" wrapText="1"/>
    </xf>
    <xf numFmtId="0" fontId="45" fillId="0" borderId="37" xfId="0" applyFont="1" applyBorder="1" applyAlignment="1">
      <alignment horizontal="center" vertical="center" wrapText="1"/>
    </xf>
    <xf numFmtId="0" fontId="46" fillId="0" borderId="37"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8" xfId="0" applyFont="1" applyBorder="1" applyAlignment="1">
      <alignment horizontal="center" vertical="center" wrapText="1"/>
    </xf>
    <xf numFmtId="0" fontId="46" fillId="0" borderId="38" xfId="0" applyFont="1" applyBorder="1" applyAlignment="1">
      <alignment horizontal="center" vertical="center" wrapText="1"/>
    </xf>
    <xf numFmtId="0" fontId="45" fillId="0" borderId="36" xfId="0" applyFont="1" applyBorder="1" applyAlignment="1">
      <alignment vertical="center" wrapText="1"/>
    </xf>
    <xf numFmtId="0" fontId="45" fillId="0" borderId="39" xfId="0" applyFont="1" applyBorder="1" applyAlignment="1">
      <alignment vertical="center" wrapText="1"/>
    </xf>
    <xf numFmtId="0" fontId="46" fillId="0" borderId="39" xfId="0" applyFont="1" applyBorder="1" applyAlignment="1">
      <alignment horizontal="center" vertical="center" wrapText="1"/>
    </xf>
    <xf numFmtId="0" fontId="47" fillId="0" borderId="0" xfId="0" applyFont="1" applyAlignment="1">
      <alignment horizontal="right" vertical="center"/>
    </xf>
    <xf numFmtId="0" fontId="44" fillId="0" borderId="0" xfId="0" applyFont="1" applyAlignment="1">
      <alignment horizontal="left" vertical="center" wrapText="1" indent="1"/>
    </xf>
    <xf numFmtId="0" fontId="48" fillId="0" borderId="0" xfId="0" applyFont="1" applyAlignment="1">
      <alignment horizontal="center" vertical="center" wrapText="1"/>
    </xf>
    <xf numFmtId="0" fontId="44" fillId="0" borderId="0" xfId="0" applyFont="1" applyAlignment="1">
      <alignment horizontal="left" vertical="center" wrapText="1" indent="5"/>
    </xf>
    <xf numFmtId="0" fontId="44" fillId="0" borderId="0" xfId="0" applyFont="1" applyAlignment="1">
      <alignment horizontal="left" vertical="center" indent="1"/>
    </xf>
    <xf numFmtId="49" fontId="7" fillId="0" borderId="0" xfId="0" applyNumberFormat="1" applyFont="1" applyAlignment="1">
      <alignment horizontal="center" vertical="center" wrapText="1"/>
    </xf>
    <xf numFmtId="0" fontId="0" fillId="0" borderId="0" xfId="0" applyFont="1"/>
    <xf numFmtId="0" fontId="0" fillId="0" borderId="0" xfId="0" applyFont="1" applyAlignment="1">
      <alignment horizontal="right"/>
    </xf>
    <xf numFmtId="49" fontId="7" fillId="0" borderId="3" xfId="0" applyNumberFormat="1" applyFont="1" applyBorder="1" applyAlignment="1">
      <alignment horizontal="center" vertical="center" wrapText="1"/>
    </xf>
    <xf numFmtId="165" fontId="9" fillId="0" borderId="39" xfId="0" applyNumberFormat="1" applyFont="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3" xfId="0" applyNumberFormat="1" applyFont="1" applyBorder="1" applyAlignment="1">
      <alignment horizontal="center" vertical="top"/>
    </xf>
    <xf numFmtId="0" fontId="11" fillId="0" borderId="0" xfId="1" applyFont="1" applyBorder="1" applyAlignment="1">
      <alignment horizontal="right" vertical="center"/>
    </xf>
    <xf numFmtId="0" fontId="3" fillId="0" borderId="43" xfId="0" applyFont="1" applyBorder="1" applyAlignment="1">
      <alignment horizontal="center" vertical="center" wrapText="1"/>
    </xf>
    <xf numFmtId="0" fontId="11" fillId="0" borderId="43" xfId="0" applyFont="1" applyBorder="1" applyAlignment="1">
      <alignment horizontal="center" vertical="top"/>
    </xf>
    <xf numFmtId="0" fontId="9" fillId="0" borderId="43" xfId="0" applyFont="1" applyBorder="1" applyAlignment="1">
      <alignment horizontal="center" vertical="center" wrapText="1"/>
    </xf>
    <xf numFmtId="0" fontId="9" fillId="0" borderId="43" xfId="0" applyFont="1" applyBorder="1" applyAlignment="1">
      <alignment horizontal="center" vertical="top" wrapText="1"/>
    </xf>
    <xf numFmtId="0" fontId="12" fillId="0" borderId="43" xfId="1" applyFont="1" applyBorder="1" applyAlignment="1">
      <alignment horizontal="center" vertical="center"/>
    </xf>
    <xf numFmtId="0" fontId="12" fillId="0" borderId="43" xfId="1" applyFont="1" applyBorder="1" applyAlignment="1">
      <alignment horizontal="center" vertical="center" wrapText="1"/>
    </xf>
    <xf numFmtId="0" fontId="31" fillId="0" borderId="43" xfId="1" applyFont="1" applyBorder="1" applyAlignment="1">
      <alignment horizontal="center" vertical="center"/>
    </xf>
    <xf numFmtId="49" fontId="12" fillId="0" borderId="43" xfId="1" applyNumberFormat="1" applyFont="1" applyBorder="1" applyAlignment="1">
      <alignment horizontal="center" vertical="center"/>
    </xf>
    <xf numFmtId="0" fontId="29" fillId="0" borderId="43" xfId="1" applyFont="1" applyBorder="1"/>
    <xf numFmtId="49" fontId="12" fillId="0" borderId="43" xfId="1" applyNumberFormat="1" applyFont="1" applyBorder="1" applyAlignment="1">
      <alignment horizontal="center" vertical="center" wrapText="1"/>
    </xf>
    <xf numFmtId="0" fontId="3" fillId="0" borderId="43" xfId="0" applyFont="1" applyBorder="1" applyAlignment="1">
      <alignment horizontal="center" vertical="center"/>
    </xf>
    <xf numFmtId="0" fontId="35" fillId="0" borderId="43" xfId="2" applyBorder="1" applyAlignment="1" applyProtection="1">
      <alignment horizontal="center" vertical="center" wrapText="1"/>
    </xf>
    <xf numFmtId="0" fontId="12" fillId="0" borderId="43" xfId="0" applyFont="1" applyBorder="1" applyAlignment="1">
      <alignment horizontal="center" vertical="center" wrapText="1"/>
    </xf>
    <xf numFmtId="0" fontId="35" fillId="0" borderId="43" xfId="2" applyBorder="1" applyAlignment="1">
      <alignment horizontal="center" vertical="center"/>
    </xf>
    <xf numFmtId="0" fontId="35" fillId="0" borderId="43" xfId="2" applyBorder="1" applyAlignment="1">
      <alignment horizontal="center" vertical="center" wrapText="1"/>
    </xf>
    <xf numFmtId="0" fontId="39" fillId="0" borderId="43" xfId="0" applyFont="1" applyBorder="1" applyAlignment="1">
      <alignment horizontal="center" vertical="center" wrapText="1"/>
    </xf>
    <xf numFmtId="49" fontId="35" fillId="0" borderId="43" xfId="2" applyNumberFormat="1" applyBorder="1" applyAlignment="1">
      <alignment horizontal="center" vertical="center" wrapText="1"/>
    </xf>
    <xf numFmtId="2" fontId="7" fillId="0" borderId="3"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xf>
    <xf numFmtId="0" fontId="5" fillId="0" borderId="0" xfId="0" applyFont="1" applyBorder="1" applyAlignment="1">
      <alignment horizontal="center"/>
    </xf>
    <xf numFmtId="0" fontId="17" fillId="0" borderId="0" xfId="0" applyFont="1" applyBorder="1" applyAlignment="1">
      <alignment horizontal="center"/>
    </xf>
    <xf numFmtId="0" fontId="17"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applyAlignment="1">
      <alignment horizontal="center" vertical="center" wrapText="1"/>
    </xf>
    <xf numFmtId="49" fontId="2" fillId="0" borderId="0" xfId="0" applyNumberFormat="1" applyFont="1" applyAlignment="1">
      <alignment horizontal="justify" vertical="center" wrapText="1"/>
    </xf>
    <xf numFmtId="0" fontId="2"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49" fontId="7" fillId="0" borderId="1" xfId="0" applyNumberFormat="1" applyFont="1" applyBorder="1" applyAlignment="1">
      <alignment horizontal="center"/>
    </xf>
    <xf numFmtId="49" fontId="2" fillId="0" borderId="1" xfId="0" applyNumberFormat="1" applyFont="1" applyBorder="1" applyAlignment="1">
      <alignment horizontal="center" vertical="center" wrapText="1"/>
    </xf>
    <xf numFmtId="49" fontId="7"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0" xfId="0" applyFont="1" applyAlignment="1">
      <alignment horizontal="center"/>
    </xf>
    <xf numFmtId="0" fontId="0" fillId="0" borderId="0" xfId="0" applyAlignment="1">
      <alignment horizontal="center"/>
    </xf>
    <xf numFmtId="0" fontId="12" fillId="0" borderId="0" xfId="0" applyFont="1" applyBorder="1" applyAlignment="1">
      <alignment horizontal="center"/>
    </xf>
    <xf numFmtId="0" fontId="24" fillId="0" borderId="0" xfId="0" applyFont="1" applyAlignment="1">
      <alignment horizontal="center"/>
    </xf>
    <xf numFmtId="0" fontId="25" fillId="0" borderId="1" xfId="0" applyFont="1" applyBorder="1" applyAlignment="1">
      <alignment horizontal="center"/>
    </xf>
    <xf numFmtId="0" fontId="15" fillId="0" borderId="1" xfId="0" applyFont="1" applyBorder="1" applyAlignment="1">
      <alignment horizontal="center"/>
    </xf>
    <xf numFmtId="0" fontId="12" fillId="0" borderId="3" xfId="0" applyFont="1" applyBorder="1" applyAlignment="1">
      <alignment vertical="center" wrapText="1"/>
    </xf>
    <xf numFmtId="0" fontId="11" fillId="0" borderId="3" xfId="0" applyFont="1" applyFill="1" applyBorder="1" applyAlignment="1">
      <alignment horizontal="center" vertical="top" wrapText="1"/>
    </xf>
    <xf numFmtId="0" fontId="11" fillId="0" borderId="3" xfId="0" applyFont="1" applyFill="1" applyBorder="1" applyAlignment="1">
      <alignment vertical="top"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42" xfId="0" applyFont="1" applyBorder="1" applyAlignment="1">
      <alignment horizontal="center" vertical="center" wrapText="1"/>
    </xf>
    <xf numFmtId="0" fontId="12" fillId="3" borderId="3" xfId="0" applyFont="1" applyFill="1" applyBorder="1" applyAlignment="1">
      <alignment horizontal="center"/>
    </xf>
    <xf numFmtId="0" fontId="12" fillId="4" borderId="3" xfId="0" applyFont="1" applyFill="1" applyBorder="1" applyAlignment="1">
      <alignment horizontal="center" vertical="center"/>
    </xf>
    <xf numFmtId="0" fontId="0" fillId="0" borderId="0" xfId="0" applyFont="1" applyAlignment="1">
      <alignment horizontal="center"/>
    </xf>
    <xf numFmtId="0" fontId="12" fillId="0" borderId="0" xfId="0" applyFont="1" applyAlignment="1">
      <alignment horizontal="center"/>
    </xf>
    <xf numFmtId="0" fontId="12" fillId="0" borderId="14" xfId="0" applyFont="1" applyBorder="1" applyAlignment="1">
      <alignment vertical="center" wrapText="1"/>
    </xf>
    <xf numFmtId="0" fontId="12" fillId="3" borderId="3" xfId="0" applyFont="1" applyFill="1" applyBorder="1" applyAlignment="1">
      <alignment horizont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12" fillId="0" borderId="3" xfId="0" applyFont="1" applyBorder="1" applyAlignment="1">
      <alignment vertical="center"/>
    </xf>
    <xf numFmtId="0" fontId="7" fillId="0" borderId="0" xfId="0" applyFont="1" applyBorder="1" applyAlignment="1">
      <alignment horizontal="center"/>
    </xf>
    <xf numFmtId="0" fontId="7" fillId="0" borderId="0" xfId="0" applyFont="1" applyAlignment="1">
      <alignment horizontal="left"/>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0" borderId="1" xfId="0" applyFont="1" applyBorder="1" applyAlignment="1">
      <alignment horizontal="center"/>
    </xf>
    <xf numFmtId="49" fontId="7"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49" fontId="12" fillId="0" borderId="3"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7" fillId="0" borderId="2" xfId="0" applyNumberFormat="1" applyFont="1" applyBorder="1" applyAlignment="1">
      <alignment horizontal="center" vertical="center" wrapText="1"/>
    </xf>
    <xf numFmtId="0" fontId="3" fillId="0" borderId="0" xfId="0" applyFont="1" applyAlignment="1">
      <alignment horizontal="center" wrapText="1"/>
    </xf>
    <xf numFmtId="49" fontId="3" fillId="0" borderId="0" xfId="0" applyNumberFormat="1" applyFont="1" applyAlignment="1">
      <alignment horizontal="center" vertical="center" wrapText="1"/>
    </xf>
    <xf numFmtId="0" fontId="19" fillId="0" borderId="0" xfId="0" applyFont="1" applyAlignment="1">
      <alignment horizontal="center"/>
    </xf>
    <xf numFmtId="0" fontId="3" fillId="0" borderId="3" xfId="0" applyFont="1" applyBorder="1" applyAlignment="1">
      <alignment horizontal="center" wrapText="1"/>
    </xf>
    <xf numFmtId="0" fontId="3" fillId="0" borderId="3" xfId="0" applyFont="1" applyBorder="1" applyAlignment="1">
      <alignment horizontal="center" vertical="center" wrapText="1"/>
    </xf>
    <xf numFmtId="0" fontId="3" fillId="0" borderId="1" xfId="0" applyFont="1" applyFill="1" applyBorder="1" applyAlignment="1">
      <alignment horizontal="center"/>
    </xf>
    <xf numFmtId="0" fontId="3" fillId="0" borderId="0" xfId="0" applyFont="1" applyBorder="1" applyAlignment="1">
      <alignment horizontal="center"/>
    </xf>
    <xf numFmtId="0" fontId="19" fillId="0" borderId="0" xfId="0" applyFont="1" applyAlignment="1">
      <alignment horizontal="center" wrapText="1"/>
    </xf>
    <xf numFmtId="49" fontId="7" fillId="0" borderId="0" xfId="0" applyNumberFormat="1" applyFont="1" applyFill="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7" fillId="0" borderId="0" xfId="0" applyFont="1" applyAlignment="1">
      <alignment horizontal="right"/>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3" fillId="0" borderId="2" xfId="0" applyFont="1" applyBorder="1" applyAlignment="1">
      <alignment horizontal="center"/>
    </xf>
    <xf numFmtId="0" fontId="20" fillId="0" borderId="0" xfId="0" applyFont="1" applyAlignment="1">
      <alignment horizontal="center" wrapText="1"/>
    </xf>
    <xf numFmtId="0" fontId="9" fillId="0" borderId="3" xfId="0" applyFont="1" applyBorder="1" applyAlignment="1">
      <alignment horizontal="center" vertical="center" wrapText="1"/>
    </xf>
    <xf numFmtId="49" fontId="7" fillId="0" borderId="23" xfId="0" applyNumberFormat="1" applyFont="1" applyBorder="1" applyAlignment="1">
      <alignment horizontal="center" vertical="center" wrapText="1"/>
    </xf>
    <xf numFmtId="0" fontId="3" fillId="0" borderId="0" xfId="0" applyFont="1" applyAlignment="1">
      <alignment horizontal="left"/>
    </xf>
    <xf numFmtId="0" fontId="3" fillId="0" borderId="23" xfId="0" applyFont="1" applyBorder="1" applyAlignment="1">
      <alignment horizontal="center"/>
    </xf>
    <xf numFmtId="49" fontId="7" fillId="0" borderId="1" xfId="0" applyNumberFormat="1" applyFont="1" applyBorder="1" applyAlignment="1">
      <alignment horizontal="right" vertical="center" wrapText="1"/>
    </xf>
    <xf numFmtId="0" fontId="30" fillId="0" borderId="0" xfId="0" applyFont="1" applyAlignment="1">
      <alignment horizontal="left" vertical="top" wrapText="1"/>
    </xf>
    <xf numFmtId="0" fontId="12" fillId="0" borderId="0" xfId="1" applyFont="1" applyBorder="1" applyAlignment="1">
      <alignment horizontal="center" vertical="center" wrapText="1"/>
    </xf>
    <xf numFmtId="0" fontId="25" fillId="0" borderId="0" xfId="1" applyFont="1" applyBorder="1" applyAlignment="1">
      <alignment horizontal="center" vertical="center" wrapText="1"/>
    </xf>
    <xf numFmtId="0" fontId="24" fillId="5" borderId="24" xfId="1" applyFont="1" applyFill="1" applyBorder="1" applyAlignment="1">
      <alignment horizontal="center" vertical="center" wrapText="1"/>
    </xf>
    <xf numFmtId="0" fontId="24" fillId="5" borderId="25" xfId="1" applyFont="1" applyFill="1" applyBorder="1" applyAlignment="1">
      <alignment horizontal="center" vertical="center" wrapText="1"/>
    </xf>
    <xf numFmtId="0" fontId="24" fillId="5" borderId="21" xfId="1" applyFont="1" applyFill="1" applyBorder="1" applyAlignment="1">
      <alignment horizontal="center" vertical="center" wrapText="1"/>
    </xf>
    <xf numFmtId="0" fontId="11" fillId="0" borderId="0" xfId="1" applyFont="1" applyBorder="1" applyAlignment="1">
      <alignment horizontal="center" vertical="center" wrapText="1"/>
    </xf>
    <xf numFmtId="0" fontId="24" fillId="3" borderId="24" xfId="1" applyFont="1" applyFill="1" applyBorder="1" applyAlignment="1">
      <alignment horizontal="center" vertical="center" wrapText="1"/>
    </xf>
    <xf numFmtId="0" fontId="24" fillId="3" borderId="25" xfId="1" applyFont="1" applyFill="1" applyBorder="1" applyAlignment="1">
      <alignment horizontal="center" vertical="center" wrapText="1"/>
    </xf>
    <xf numFmtId="0" fontId="24" fillId="3" borderId="21" xfId="1" applyFont="1" applyFill="1" applyBorder="1" applyAlignment="1">
      <alignment horizontal="center" vertical="center" wrapText="1"/>
    </xf>
    <xf numFmtId="0" fontId="12" fillId="0" borderId="0" xfId="1" applyFont="1" applyAlignment="1">
      <alignment horizontal="center"/>
    </xf>
    <xf numFmtId="0" fontId="25" fillId="0" borderId="13" xfId="1" applyFont="1" applyBorder="1" applyAlignment="1">
      <alignment horizontal="center" vertical="center"/>
    </xf>
    <xf numFmtId="0" fontId="22" fillId="0" borderId="0" xfId="1" applyFont="1" applyBorder="1" applyAlignment="1">
      <alignment horizontal="left" vertical="center" wrapText="1"/>
    </xf>
    <xf numFmtId="0" fontId="30" fillId="0" borderId="0" xfId="0" applyFont="1" applyAlignment="1">
      <alignment horizontal="left" vertical="center" wrapText="1"/>
    </xf>
    <xf numFmtId="0" fontId="11" fillId="0" borderId="0" xfId="1" applyFont="1" applyBorder="1" applyAlignment="1">
      <alignment horizontal="center" vertical="center"/>
    </xf>
    <xf numFmtId="0" fontId="25" fillId="0" borderId="0" xfId="1" applyFont="1" applyBorder="1" applyAlignment="1">
      <alignment horizontal="center" vertical="center"/>
    </xf>
    <xf numFmtId="0" fontId="25" fillId="0" borderId="0" xfId="1" applyFont="1" applyBorder="1" applyAlignment="1">
      <alignment horizontal="right" vertical="center"/>
    </xf>
    <xf numFmtId="49" fontId="7" fillId="0" borderId="0" xfId="0" applyNumberFormat="1" applyFont="1" applyAlignment="1">
      <alignment horizontal="right" vertical="center" wrapText="1"/>
    </xf>
    <xf numFmtId="49" fontId="2" fillId="0" borderId="0" xfId="0" applyNumberFormat="1" applyFont="1" applyFill="1" applyBorder="1" applyAlignment="1">
      <alignment horizontal="center" vertical="center" wrapText="1"/>
    </xf>
    <xf numFmtId="49" fontId="7" fillId="0" borderId="1" xfId="0" applyNumberFormat="1" applyFont="1" applyFill="1" applyBorder="1" applyAlignment="1">
      <alignment horizontal="right" vertical="center" wrapText="1"/>
    </xf>
    <xf numFmtId="165" fontId="9" fillId="0" borderId="34" xfId="0" applyNumberFormat="1" applyFont="1" applyBorder="1" applyAlignment="1">
      <alignment horizontal="center" vertical="center" wrapText="1"/>
    </xf>
    <xf numFmtId="165" fontId="9" fillId="0" borderId="36" xfId="0" applyNumberFormat="1" applyFont="1" applyBorder="1" applyAlignment="1">
      <alignment horizontal="center" vertical="center" wrapText="1"/>
    </xf>
    <xf numFmtId="0" fontId="9" fillId="0" borderId="34" xfId="0" applyFont="1" applyBorder="1" applyAlignment="1">
      <alignment horizontal="center" vertical="center" wrapText="1"/>
    </xf>
    <xf numFmtId="0" fontId="9" fillId="0" borderId="36" xfId="0" applyFont="1" applyBorder="1" applyAlignment="1">
      <alignment horizontal="center" vertical="center" wrapText="1"/>
    </xf>
    <xf numFmtId="165" fontId="9" fillId="0" borderId="35" xfId="0" applyNumberFormat="1" applyFont="1" applyBorder="1" applyAlignment="1">
      <alignment horizontal="center" vertical="center" wrapText="1"/>
    </xf>
    <xf numFmtId="0" fontId="9" fillId="0" borderId="35"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39"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165" fontId="45" fillId="0" borderId="34" xfId="0" applyNumberFormat="1" applyFont="1" applyBorder="1" applyAlignment="1">
      <alignment horizontal="center" vertical="center" wrapText="1"/>
    </xf>
    <xf numFmtId="165" fontId="45" fillId="0" borderId="36" xfId="0" applyNumberFormat="1" applyFont="1" applyBorder="1" applyAlignment="1">
      <alignment horizontal="center" vertical="center" wrapText="1"/>
    </xf>
  </cellXfs>
  <cellStyles count="3">
    <cellStyle name="Гиперссылка" xfId="2" builtinId="8"/>
    <cellStyle name="Обычный" xfId="0" builtinId="0"/>
    <cellStyle name="Обычный_Приложения к отчету по НИР"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17" Type="http://schemas.openxmlformats.org/officeDocument/2006/relationships/hyperlink" Target="http://elibrary.ru/item.asp?id=24249151" TargetMode="External"/><Relationship Id="rId21" Type="http://schemas.openxmlformats.org/officeDocument/2006/relationships/hyperlink" Target="http://elibrary.ru/item.asp?id=23173544" TargetMode="External"/><Relationship Id="rId42" Type="http://schemas.openxmlformats.org/officeDocument/2006/relationships/hyperlink" Target="http://elibrary.ru/item.asp?id=22825610" TargetMode="External"/><Relationship Id="rId63" Type="http://schemas.openxmlformats.org/officeDocument/2006/relationships/hyperlink" Target="http://elibrary.ru/item.asp?id=23801195" TargetMode="External"/><Relationship Id="rId84" Type="http://schemas.openxmlformats.org/officeDocument/2006/relationships/hyperlink" Target="http://elibrary.ru/item.asp?id=23801008" TargetMode="External"/><Relationship Id="rId138" Type="http://schemas.openxmlformats.org/officeDocument/2006/relationships/hyperlink" Target="http://doaj.net/issues/11" TargetMode="External"/><Relationship Id="rId107" Type="http://schemas.openxmlformats.org/officeDocument/2006/relationships/hyperlink" Target="http://elibrary.ru/item.asp?id=23801072" TargetMode="External"/><Relationship Id="rId11" Type="http://schemas.openxmlformats.org/officeDocument/2006/relationships/hyperlink" Target="http://elibrary.ru/item.asp?id=23762118" TargetMode="External"/><Relationship Id="rId32" Type="http://schemas.openxmlformats.org/officeDocument/2006/relationships/hyperlink" Target="http://www.science-education.ru/121-19181" TargetMode="External"/><Relationship Id="rId37" Type="http://schemas.openxmlformats.org/officeDocument/2006/relationships/hyperlink" Target="http://elibrary.ru/item.asp?id=23636482" TargetMode="External"/><Relationship Id="rId53" Type="http://schemas.openxmlformats.org/officeDocument/2006/relationships/hyperlink" Target="http://elibrary.ru/item.asp?id=24571906" TargetMode="External"/><Relationship Id="rId58" Type="http://schemas.openxmlformats.org/officeDocument/2006/relationships/hyperlink" Target="http://elibrary.ru/author_items.asp?authorid=695289" TargetMode="External"/><Relationship Id="rId74" Type="http://schemas.openxmlformats.org/officeDocument/2006/relationships/hyperlink" Target="http://elibrary.ru/item.asp?id=23801224" TargetMode="External"/><Relationship Id="rId79" Type="http://schemas.openxmlformats.org/officeDocument/2006/relationships/hyperlink" Target="http://elibrary.ru/item.asp?id=23801222" TargetMode="External"/><Relationship Id="rId102" Type="http://schemas.openxmlformats.org/officeDocument/2006/relationships/hyperlink" Target="http://elibrary.ru/item.asp?id=23801042" TargetMode="External"/><Relationship Id="rId123" Type="http://schemas.openxmlformats.org/officeDocument/2006/relationships/hyperlink" Target="http://elibrary.ru/item.asp?id=22003224" TargetMode="External"/><Relationship Id="rId128" Type="http://schemas.openxmlformats.org/officeDocument/2006/relationships/hyperlink" Target="http://elibrary.ru/item.asp?id=23801340" TargetMode="External"/><Relationship Id="rId5" Type="http://schemas.openxmlformats.org/officeDocument/2006/relationships/hyperlink" Target="http://elibrary.ru/item.asp?id=23620970" TargetMode="External"/><Relationship Id="rId90" Type="http://schemas.openxmlformats.org/officeDocument/2006/relationships/hyperlink" Target="http://elibrary.ru/item.asp?id=24190780" TargetMode="External"/><Relationship Id="rId95" Type="http://schemas.openxmlformats.org/officeDocument/2006/relationships/hyperlink" Target="http://elibrary.ru/item.asp?id=23801055" TargetMode="External"/><Relationship Id="rId22" Type="http://schemas.openxmlformats.org/officeDocument/2006/relationships/hyperlink" Target="http://elibrary.ru/item.asp?id=23173546" TargetMode="External"/><Relationship Id="rId27" Type="http://schemas.openxmlformats.org/officeDocument/2006/relationships/hyperlink" Target="http://elibrary.ru/item.asp?id=23801312" TargetMode="External"/><Relationship Id="rId43" Type="http://schemas.openxmlformats.org/officeDocument/2006/relationships/hyperlink" Target="http://elibrary.ru/item.asp?id=22001500" TargetMode="External"/><Relationship Id="rId48" Type="http://schemas.openxmlformats.org/officeDocument/2006/relationships/hyperlink" Target="http://elibrary.ru/item.asp?id=23801116" TargetMode="External"/><Relationship Id="rId64" Type="http://schemas.openxmlformats.org/officeDocument/2006/relationships/hyperlink" Target="http://elibrary.ru/item.asp?id=23801199" TargetMode="External"/><Relationship Id="rId69" Type="http://schemas.openxmlformats.org/officeDocument/2006/relationships/hyperlink" Target="http://elibrary.ru/item.asp?id=23801199" TargetMode="External"/><Relationship Id="rId113" Type="http://schemas.openxmlformats.org/officeDocument/2006/relationships/hyperlink" Target="http://elibrary.ru/item.asp?id=23801072" TargetMode="External"/><Relationship Id="rId118" Type="http://schemas.openxmlformats.org/officeDocument/2006/relationships/hyperlink" Target="http://elibrary.ru/item.asp?id=23621057" TargetMode="External"/><Relationship Id="rId134" Type="http://schemas.openxmlformats.org/officeDocument/2006/relationships/hyperlink" Target="http://www.contrterror.tsure.ru/index.php/index.php?option=com_flippingbook&amp;view=book&amp;id=43&amp;page=1" TargetMode="External"/><Relationship Id="rId139" Type="http://schemas.openxmlformats.org/officeDocument/2006/relationships/hyperlink" Target="http://www.fundamental-research.ru/ru/article/view?id=38156" TargetMode="External"/><Relationship Id="rId80" Type="http://schemas.openxmlformats.org/officeDocument/2006/relationships/hyperlink" Target="http://elibrary.ru/item.asp?id=23801239" TargetMode="External"/><Relationship Id="rId85" Type="http://schemas.openxmlformats.org/officeDocument/2006/relationships/hyperlink" Target="http://elibrary.ru/item.asp?id=23801013" TargetMode="External"/><Relationship Id="rId12" Type="http://schemas.openxmlformats.org/officeDocument/2006/relationships/hyperlink" Target="http://elibrary.ru/item.asp?id=23638348" TargetMode="External"/><Relationship Id="rId17" Type="http://schemas.openxmlformats.org/officeDocument/2006/relationships/hyperlink" Target="http://elibrary.ru/item.asp?id=23801286" TargetMode="External"/><Relationship Id="rId33" Type="http://schemas.openxmlformats.org/officeDocument/2006/relationships/hyperlink" Target="http://www.science-education.ru/121-19001" TargetMode="External"/><Relationship Id="rId38" Type="http://schemas.openxmlformats.org/officeDocument/2006/relationships/hyperlink" Target="http://elibrary.ru/item.asp?id=22891687" TargetMode="External"/><Relationship Id="rId59" Type="http://schemas.openxmlformats.org/officeDocument/2006/relationships/hyperlink" Target="http://elibrary.ru/item.asp?id=23801180" TargetMode="External"/><Relationship Id="rId103" Type="http://schemas.openxmlformats.org/officeDocument/2006/relationships/hyperlink" Target="http://elibrary.ru/item.asp?id=23801068" TargetMode="External"/><Relationship Id="rId108" Type="http://schemas.openxmlformats.org/officeDocument/2006/relationships/hyperlink" Target="http://elibrary.ru/item.asp?id=23801079" TargetMode="External"/><Relationship Id="rId124" Type="http://schemas.openxmlformats.org/officeDocument/2006/relationships/hyperlink" Target="http://amnko.ru/index.php/russian/journals/" TargetMode="External"/><Relationship Id="rId129" Type="http://schemas.openxmlformats.org/officeDocument/2006/relationships/hyperlink" Target="http://elibrary.ru/item.asp?id=23801345" TargetMode="External"/><Relationship Id="rId54" Type="http://schemas.openxmlformats.org/officeDocument/2006/relationships/hyperlink" Target="http://elibrary.ru/item.asp?id=23940782" TargetMode="External"/><Relationship Id="rId70" Type="http://schemas.openxmlformats.org/officeDocument/2006/relationships/hyperlink" Target="http://elibrary.ru/item.asp?id=23801117" TargetMode="External"/><Relationship Id="rId75" Type="http://schemas.openxmlformats.org/officeDocument/2006/relationships/hyperlink" Target="http://elibrary.ru/item.asp?id=23801236" TargetMode="External"/><Relationship Id="rId91" Type="http://schemas.openxmlformats.org/officeDocument/2006/relationships/hyperlink" Target="http://elibrary.ru/item.asp?id=23801031" TargetMode="External"/><Relationship Id="rId96" Type="http://schemas.openxmlformats.org/officeDocument/2006/relationships/hyperlink" Target="http://elibrary.ru/item.asp?id=23801033" TargetMode="External"/><Relationship Id="rId140" Type="http://schemas.openxmlformats.org/officeDocument/2006/relationships/hyperlink" Target="http://www.tf.llu.lv/conference/proceedings2015/Papers/074_Vostrukhin.pdf" TargetMode="External"/><Relationship Id="rId1" Type="http://schemas.openxmlformats.org/officeDocument/2006/relationships/hyperlink" Target="http://elibrary.ru/download/75221383.pdf" TargetMode="External"/><Relationship Id="rId6" Type="http://schemas.openxmlformats.org/officeDocument/2006/relationships/hyperlink" Target="http://elibrary.ru/item.asp?id=24190780" TargetMode="External"/><Relationship Id="rId23" Type="http://schemas.openxmlformats.org/officeDocument/2006/relationships/hyperlink" Target="http://elibrary.ru/item.asp?id=23027576" TargetMode="External"/><Relationship Id="rId28" Type="http://schemas.openxmlformats.org/officeDocument/2006/relationships/hyperlink" Target="http://elibrary.ru/item.asp?id=23801252" TargetMode="External"/><Relationship Id="rId49" Type="http://schemas.openxmlformats.org/officeDocument/2006/relationships/hyperlink" Target="http://elibrary.ru/item.asp?id=23801180" TargetMode="External"/><Relationship Id="rId114" Type="http://schemas.openxmlformats.org/officeDocument/2006/relationships/hyperlink" Target="http://elibrary.ru/item.asp?id=23801061" TargetMode="External"/><Relationship Id="rId119" Type="http://schemas.openxmlformats.org/officeDocument/2006/relationships/hyperlink" Target="http://elibrary.ru/item.asp?id=23291149" TargetMode="External"/><Relationship Id="rId44" Type="http://schemas.openxmlformats.org/officeDocument/2006/relationships/hyperlink" Target="http://elibrary.ru/item.asp?id=23027578" TargetMode="External"/><Relationship Id="rId60" Type="http://schemas.openxmlformats.org/officeDocument/2006/relationships/hyperlink" Target="http://elibrary.ru/item.asp?id=23801184" TargetMode="External"/><Relationship Id="rId65" Type="http://schemas.openxmlformats.org/officeDocument/2006/relationships/hyperlink" Target="http://elibrary.ru/item.asp?id=23801202" TargetMode="External"/><Relationship Id="rId81" Type="http://schemas.openxmlformats.org/officeDocument/2006/relationships/hyperlink" Target="http://elibrary.ru/item.asp?id=23397862" TargetMode="External"/><Relationship Id="rId86" Type="http://schemas.openxmlformats.org/officeDocument/2006/relationships/hyperlink" Target="http://elibrary.ru/item.asp?id=23800968" TargetMode="External"/><Relationship Id="rId130" Type="http://schemas.openxmlformats.org/officeDocument/2006/relationships/hyperlink" Target="http://elibrary.ru/item.asp?id=23801362" TargetMode="External"/><Relationship Id="rId135" Type="http://schemas.openxmlformats.org/officeDocument/2006/relationships/hyperlink" Target="http://ucom.ru/doc/conf/2015.03.31.12.pdf" TargetMode="External"/><Relationship Id="rId13" Type="http://schemas.openxmlformats.org/officeDocument/2006/relationships/hyperlink" Target="http://elibrary.ru/item.asp?id=23638372" TargetMode="External"/><Relationship Id="rId18" Type="http://schemas.openxmlformats.org/officeDocument/2006/relationships/hyperlink" Target="http://elibrary.ru/item.asp?id=23801282" TargetMode="External"/><Relationship Id="rId39" Type="http://schemas.openxmlformats.org/officeDocument/2006/relationships/hyperlink" Target="http://elibrary.ru/item.asp?id=23173547" TargetMode="External"/><Relationship Id="rId109" Type="http://schemas.openxmlformats.org/officeDocument/2006/relationships/hyperlink" Target="http://elibrary.ru/item.asp?id=23801076" TargetMode="External"/><Relationship Id="rId34" Type="http://schemas.openxmlformats.org/officeDocument/2006/relationships/hyperlink" Target="http://www.science-education.ru/121-19101" TargetMode="External"/><Relationship Id="rId50" Type="http://schemas.openxmlformats.org/officeDocument/2006/relationships/hyperlink" Target="http://elibrary.ru/item.asp?id=23801184" TargetMode="External"/><Relationship Id="rId55" Type="http://schemas.openxmlformats.org/officeDocument/2006/relationships/hyperlink" Target="http://elibrary.ru/item.asp?id=24571906" TargetMode="External"/><Relationship Id="rId76" Type="http://schemas.openxmlformats.org/officeDocument/2006/relationships/hyperlink" Target="http://elibrary.ru/item.asp?id=23801243" TargetMode="External"/><Relationship Id="rId97" Type="http://schemas.openxmlformats.org/officeDocument/2006/relationships/hyperlink" Target="http://elibrary.ru/item.asp?id=23801026" TargetMode="External"/><Relationship Id="rId104" Type="http://schemas.openxmlformats.org/officeDocument/2006/relationships/hyperlink" Target="http://elibrary.ru/item.asp?id=23801833" TargetMode="External"/><Relationship Id="rId120" Type="http://schemas.openxmlformats.org/officeDocument/2006/relationships/hyperlink" Target="http://scieuro.com/wp-content/uploads/2015/09/April-2015-text.pdf" TargetMode="External"/><Relationship Id="rId125" Type="http://schemas.openxmlformats.org/officeDocument/2006/relationships/hyperlink" Target="http://elibrary.ru/download/36747262.pdf" TargetMode="External"/><Relationship Id="rId141" Type="http://schemas.openxmlformats.org/officeDocument/2006/relationships/printerSettings" Target="../printerSettings/printerSettings29.bin"/><Relationship Id="rId7" Type="http://schemas.openxmlformats.org/officeDocument/2006/relationships/hyperlink" Target="http://elibrary.ru/item.asp?id=23130822" TargetMode="External"/><Relationship Id="rId71" Type="http://schemas.openxmlformats.org/officeDocument/2006/relationships/hyperlink" Target="http://elibrary.ru/item.asp?id=23801120" TargetMode="External"/><Relationship Id="rId92" Type="http://schemas.openxmlformats.org/officeDocument/2006/relationships/hyperlink" Target="http://elibrary.ru/item.asp?id=23801057" TargetMode="External"/><Relationship Id="rId2" Type="http://schemas.openxmlformats.org/officeDocument/2006/relationships/hyperlink" Target="http://elibrary.ru/item.asp?id=23762118" TargetMode="External"/><Relationship Id="rId29" Type="http://schemas.openxmlformats.org/officeDocument/2006/relationships/hyperlink" Target="http://elibrary.ru/item.asp?id=23801255" TargetMode="External"/><Relationship Id="rId24" Type="http://schemas.openxmlformats.org/officeDocument/2006/relationships/hyperlink" Target="http://elibrary.ru/item.asp?id=23801271" TargetMode="External"/><Relationship Id="rId40" Type="http://schemas.openxmlformats.org/officeDocument/2006/relationships/hyperlink" Target="http://elibrary.ru/item.asp?id=23173548" TargetMode="External"/><Relationship Id="rId45" Type="http://schemas.openxmlformats.org/officeDocument/2006/relationships/hyperlink" Target="http://elibrary.ru/item.asp?id=23173546" TargetMode="External"/><Relationship Id="rId66" Type="http://schemas.openxmlformats.org/officeDocument/2006/relationships/hyperlink" Target="http://elibrary.ru/item.asp?id=23801207" TargetMode="External"/><Relationship Id="rId87" Type="http://schemas.openxmlformats.org/officeDocument/2006/relationships/hyperlink" Target="http://elibrary.ru/item.asp?id=23800985" TargetMode="External"/><Relationship Id="rId110" Type="http://schemas.openxmlformats.org/officeDocument/2006/relationships/hyperlink" Target="http://elibrary.ru/item.asp?id=23801236" TargetMode="External"/><Relationship Id="rId115" Type="http://schemas.openxmlformats.org/officeDocument/2006/relationships/hyperlink" Target="http://elibrary.ru/item.asp?id=23347777" TargetMode="External"/><Relationship Id="rId131" Type="http://schemas.openxmlformats.org/officeDocument/2006/relationships/hyperlink" Target="http://elibrary.ru/item.asp?id=23801395" TargetMode="External"/><Relationship Id="rId136" Type="http://schemas.openxmlformats.org/officeDocument/2006/relationships/hyperlink" Target="http://ucom.ru/doc/conf/2015.03.31.02.pdf" TargetMode="External"/><Relationship Id="rId61" Type="http://schemas.openxmlformats.org/officeDocument/2006/relationships/hyperlink" Target="http://elibrary.ru/item.asp?id=23801190" TargetMode="External"/><Relationship Id="rId82" Type="http://schemas.openxmlformats.org/officeDocument/2006/relationships/hyperlink" Target="http://elibrary.ru/item.asp?id=22966180" TargetMode="External"/><Relationship Id="rId19" Type="http://schemas.openxmlformats.org/officeDocument/2006/relationships/hyperlink" Target="http://elibrary.ru/item.asp?id=23027578" TargetMode="External"/><Relationship Id="rId14" Type="http://schemas.openxmlformats.org/officeDocument/2006/relationships/hyperlink" Target="http://elibrary.ru/item.asp?id=23801374" TargetMode="External"/><Relationship Id="rId30" Type="http://schemas.openxmlformats.org/officeDocument/2006/relationships/hyperlink" Target="http://elibrary.ru/item.asp?id=23801260" TargetMode="External"/><Relationship Id="rId35" Type="http://schemas.openxmlformats.org/officeDocument/2006/relationships/hyperlink" Target="http://www.intereconom.com/archive/205.html" TargetMode="External"/><Relationship Id="rId56" Type="http://schemas.openxmlformats.org/officeDocument/2006/relationships/hyperlink" Target="http://elibrary.ru/author_items.asp?authorid=623599" TargetMode="External"/><Relationship Id="rId77" Type="http://schemas.openxmlformats.org/officeDocument/2006/relationships/hyperlink" Target="http://elibrary.ru/item.asp?id=23801233" TargetMode="External"/><Relationship Id="rId100" Type="http://schemas.openxmlformats.org/officeDocument/2006/relationships/hyperlink" Target="http://elibrary.ru/item.asp?id=23801045" TargetMode="External"/><Relationship Id="rId105" Type="http://schemas.openxmlformats.org/officeDocument/2006/relationships/hyperlink" Target="http://elibrary.ru/item.asp?id=23801064" TargetMode="External"/><Relationship Id="rId126" Type="http://schemas.openxmlformats.org/officeDocument/2006/relationships/hyperlink" Target="http://elibrary.ru/download/80132272.pdf" TargetMode="External"/><Relationship Id="rId8" Type="http://schemas.openxmlformats.org/officeDocument/2006/relationships/hyperlink" Target="http://elibrary.ru/item.asp?id=23340888" TargetMode="External"/><Relationship Id="rId51" Type="http://schemas.openxmlformats.org/officeDocument/2006/relationships/hyperlink" Target="http://elibrary.ru/item.asp?id=23801195" TargetMode="External"/><Relationship Id="rId72" Type="http://schemas.openxmlformats.org/officeDocument/2006/relationships/hyperlink" Target="http://elibrary.ru/item.asp?id=23801176" TargetMode="External"/><Relationship Id="rId93" Type="http://schemas.openxmlformats.org/officeDocument/2006/relationships/hyperlink" Target="http://elibrary.ru/item.asp?id=23801037" TargetMode="External"/><Relationship Id="rId98" Type="http://schemas.openxmlformats.org/officeDocument/2006/relationships/hyperlink" Target="http://elibrary.ru/item.asp?id=23801033" TargetMode="External"/><Relationship Id="rId121" Type="http://schemas.openxmlformats.org/officeDocument/2006/relationships/hyperlink" Target="http://www.ocerint.org/intcess15_e-publication/abstracts/a381.pdf" TargetMode="External"/><Relationship Id="rId3" Type="http://schemas.openxmlformats.org/officeDocument/2006/relationships/hyperlink" Target="http://elibrary.ru/item.asp?id=23801316" TargetMode="External"/><Relationship Id="rId25" Type="http://schemas.openxmlformats.org/officeDocument/2006/relationships/hyperlink" Target="http://elibrary.ru/item.asp?id=23801276" TargetMode="External"/><Relationship Id="rId46" Type="http://schemas.openxmlformats.org/officeDocument/2006/relationships/hyperlink" Target="http://elibrary.ru/item.asp?id=23374967" TargetMode="External"/><Relationship Id="rId67" Type="http://schemas.openxmlformats.org/officeDocument/2006/relationships/hyperlink" Target="http://elibrary.ru/item.asp?id=23801392" TargetMode="External"/><Relationship Id="rId116" Type="http://schemas.openxmlformats.org/officeDocument/2006/relationships/hyperlink" Target="http://www.en-t.org/articles/ent2015-abstracts.pdf" TargetMode="External"/><Relationship Id="rId137" Type="http://schemas.openxmlformats.org/officeDocument/2006/relationships/hyperlink" Target="http://ucom.ru/doc/conf/2015.05.30.10.pdf" TargetMode="External"/><Relationship Id="rId20" Type="http://schemas.openxmlformats.org/officeDocument/2006/relationships/hyperlink" Target="http://elibrary.ru/item.asp?id=23027577" TargetMode="External"/><Relationship Id="rId41" Type="http://schemas.openxmlformats.org/officeDocument/2006/relationships/hyperlink" Target="http://elibrary.ru/item.asp?id=23037106" TargetMode="External"/><Relationship Id="rId62" Type="http://schemas.openxmlformats.org/officeDocument/2006/relationships/hyperlink" Target="http://elibrary.ru/item.asp?id=23801193" TargetMode="External"/><Relationship Id="rId83" Type="http://schemas.openxmlformats.org/officeDocument/2006/relationships/hyperlink" Target="http://elibrary.ru/item.asp?id=23800981" TargetMode="External"/><Relationship Id="rId88" Type="http://schemas.openxmlformats.org/officeDocument/2006/relationships/hyperlink" Target="http://elibrary.ru/item.asp?id=23801021" TargetMode="External"/><Relationship Id="rId111" Type="http://schemas.openxmlformats.org/officeDocument/2006/relationships/hyperlink" Target="http://stavrolit.ru/kant/431/" TargetMode="External"/><Relationship Id="rId132" Type="http://schemas.openxmlformats.org/officeDocument/2006/relationships/hyperlink" Target="http://elibrary.ru/item.asp?id=23614784" TargetMode="External"/><Relationship Id="rId15" Type="http://schemas.openxmlformats.org/officeDocument/2006/relationships/hyperlink" Target="http://elibrary.ru/item.asp?id=23801306" TargetMode="External"/><Relationship Id="rId36" Type="http://schemas.openxmlformats.org/officeDocument/2006/relationships/hyperlink" Target="http://www.ripublication.com/Volume/ijaerv10n19.htm" TargetMode="External"/><Relationship Id="rId57" Type="http://schemas.openxmlformats.org/officeDocument/2006/relationships/hyperlink" Target="http://elibrary.ru/author_items.asp?authorid=582800" TargetMode="External"/><Relationship Id="rId106" Type="http://schemas.openxmlformats.org/officeDocument/2006/relationships/hyperlink" Target="http://elibrary.ru/item.asp?id=23801061" TargetMode="External"/><Relationship Id="rId127" Type="http://schemas.openxmlformats.org/officeDocument/2006/relationships/hyperlink" Target="http://elibrary.ru/item.asp?id=23801365" TargetMode="External"/><Relationship Id="rId10" Type="http://schemas.openxmlformats.org/officeDocument/2006/relationships/hyperlink" Target="http://elibrary.ru/item.asp?id=24249151" TargetMode="External"/><Relationship Id="rId31" Type="http://schemas.openxmlformats.org/officeDocument/2006/relationships/hyperlink" Target="http://elibrary.ru/item.asp?id=23801264" TargetMode="External"/><Relationship Id="rId52" Type="http://schemas.openxmlformats.org/officeDocument/2006/relationships/hyperlink" Target="http://elibrary.ru/item.asp?id=23801210" TargetMode="External"/><Relationship Id="rId73" Type="http://schemas.openxmlformats.org/officeDocument/2006/relationships/hyperlink" Target="http://elibrary.ru/item.asp?id=23801218" TargetMode="External"/><Relationship Id="rId78" Type="http://schemas.openxmlformats.org/officeDocument/2006/relationships/hyperlink" Target="http://elibrary.ru/item.asp?id=23801228" TargetMode="External"/><Relationship Id="rId94" Type="http://schemas.openxmlformats.org/officeDocument/2006/relationships/hyperlink" Target="http://elibrary.ru/item.asp?id=23801086" TargetMode="External"/><Relationship Id="rId99" Type="http://schemas.openxmlformats.org/officeDocument/2006/relationships/hyperlink" Target="http://elibrary.ru/item.asp?id=23801045" TargetMode="External"/><Relationship Id="rId101" Type="http://schemas.openxmlformats.org/officeDocument/2006/relationships/hyperlink" Target="http://elibrary.ru/item.asp?id=23801016" TargetMode="External"/><Relationship Id="rId122" Type="http://schemas.openxmlformats.org/officeDocument/2006/relationships/hyperlink" Target="http://www.rae.ru/fs/?section=content&amp;op=show_article&amp;article_id=10008647" TargetMode="External"/><Relationship Id="rId4" Type="http://schemas.openxmlformats.org/officeDocument/2006/relationships/hyperlink" Target="http://elibrary.ru/item.asp?id=23381784" TargetMode="External"/><Relationship Id="rId9" Type="http://schemas.openxmlformats.org/officeDocument/2006/relationships/hyperlink" Target="http://elibrary.ru/item.asp?id=23762118" TargetMode="External"/><Relationship Id="rId26" Type="http://schemas.openxmlformats.org/officeDocument/2006/relationships/hyperlink" Target="http://elibrary.ru/item.asp?id=23638346" TargetMode="External"/><Relationship Id="rId47" Type="http://schemas.openxmlformats.org/officeDocument/2006/relationships/hyperlink" Target="http://elibrary.ru/item.asp?id=23374968" TargetMode="External"/><Relationship Id="rId68" Type="http://schemas.openxmlformats.org/officeDocument/2006/relationships/hyperlink" Target="http://nauka-park.narod.ru/news/naukapark_2_chasti_1_i_2_2014/2014-04-02-16" TargetMode="External"/><Relationship Id="rId89" Type="http://schemas.openxmlformats.org/officeDocument/2006/relationships/hyperlink" Target="http://elibrary.ru/item.asp?id=23800976" TargetMode="External"/><Relationship Id="rId112" Type="http://schemas.openxmlformats.org/officeDocument/2006/relationships/hyperlink" Target="http://stavrolit.ru/kant/122/" TargetMode="External"/><Relationship Id="rId133" Type="http://schemas.openxmlformats.org/officeDocument/2006/relationships/hyperlink" Target="http://elibrary.ru/item.asp?id=23212990" TargetMode="External"/><Relationship Id="rId16" Type="http://schemas.openxmlformats.org/officeDocument/2006/relationships/hyperlink" Target="http://elibrary.ru/item.asp?id=2380128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on-ferenc.ru/konferenc01_09_15_3.html" TargetMode="External"/><Relationship Id="rId3" Type="http://schemas.openxmlformats.org/officeDocument/2006/relationships/hyperlink" Target="http://elibrary.ru/item.asp?id=23801374" TargetMode="External"/><Relationship Id="rId7" Type="http://schemas.openxmlformats.org/officeDocument/2006/relationships/hyperlink" Target="http://www.muiv.ru/upload/iblock/5d0/5d0ece9151d9c1e6e67a6bba6ef1e1f1.pdf" TargetMode="External"/><Relationship Id="rId2" Type="http://schemas.openxmlformats.org/officeDocument/2006/relationships/hyperlink" Target="http://elibrary.ru/item.asp?id=23638348" TargetMode="External"/><Relationship Id="rId1" Type="http://schemas.openxmlformats.org/officeDocument/2006/relationships/hyperlink" Target="http://elibrary.ru/item.asp?id=23638348" TargetMode="External"/><Relationship Id="rId6" Type="http://schemas.openxmlformats.org/officeDocument/2006/relationships/hyperlink" Target="http://www.stis.su/science/" TargetMode="External"/><Relationship Id="rId5" Type="http://schemas.openxmlformats.org/officeDocument/2006/relationships/hyperlink" Target="http://elibrary.ru/item.asp?id=23620970" TargetMode="External"/><Relationship Id="rId4" Type="http://schemas.openxmlformats.org/officeDocument/2006/relationships/hyperlink" Target="http://www.ncfu.ru/index.php?newsid=7821" TargetMode="External"/><Relationship Id="rId9"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E8" sqref="E8:I8"/>
    </sheetView>
  </sheetViews>
  <sheetFormatPr defaultColWidth="8.85546875" defaultRowHeight="15" x14ac:dyDescent="0.25"/>
  <cols>
    <col min="9" max="9" width="11.140625" customWidth="1"/>
  </cols>
  <sheetData>
    <row r="1" spans="1:18" ht="33" customHeight="1" x14ac:dyDescent="0.25"/>
    <row r="2" spans="1:18" ht="15.75" x14ac:dyDescent="0.25">
      <c r="A2" s="383" t="s">
        <v>0</v>
      </c>
      <c r="B2" s="383"/>
      <c r="C2" s="383"/>
      <c r="D2" s="383"/>
      <c r="E2" s="383"/>
      <c r="F2" s="383"/>
      <c r="G2" s="383"/>
      <c r="H2" s="383"/>
      <c r="I2" s="383"/>
      <c r="J2" s="4"/>
      <c r="K2" s="4"/>
      <c r="L2" s="4"/>
      <c r="M2" s="4"/>
      <c r="N2" s="4"/>
      <c r="O2" s="4"/>
      <c r="P2" s="4"/>
      <c r="Q2" s="4"/>
      <c r="R2" s="4"/>
    </row>
    <row r="3" spans="1:18" ht="18.75" x14ac:dyDescent="0.3">
      <c r="A3" s="1"/>
      <c r="B3" s="1"/>
      <c r="C3" s="1"/>
      <c r="D3" s="1"/>
      <c r="E3" s="1"/>
      <c r="F3" s="1"/>
      <c r="G3" s="1"/>
      <c r="H3" s="1"/>
      <c r="I3" s="1"/>
      <c r="J3" s="4"/>
      <c r="K3" s="4"/>
      <c r="L3" s="4"/>
      <c r="M3" s="4"/>
      <c r="N3" s="4"/>
      <c r="O3" s="4"/>
      <c r="P3" s="4"/>
      <c r="Q3" s="4"/>
      <c r="R3" s="4"/>
    </row>
    <row r="4" spans="1:18" ht="18.75" customHeight="1" x14ac:dyDescent="0.3">
      <c r="A4" s="1"/>
      <c r="B4" s="1"/>
      <c r="C4" s="1"/>
      <c r="D4" s="1"/>
      <c r="E4" s="1"/>
      <c r="F4" s="1"/>
      <c r="G4" s="1"/>
      <c r="H4" s="1"/>
      <c r="I4" s="1"/>
      <c r="J4" s="4"/>
      <c r="K4" s="4"/>
      <c r="L4" s="4"/>
      <c r="M4" s="4"/>
      <c r="N4" s="4"/>
      <c r="O4" s="4"/>
      <c r="P4" s="4"/>
      <c r="Q4" s="4"/>
      <c r="R4" s="4"/>
    </row>
    <row r="5" spans="1:18" ht="18.75" x14ac:dyDescent="0.3">
      <c r="A5" s="1"/>
      <c r="B5" s="1"/>
      <c r="C5" s="1"/>
      <c r="D5" s="1"/>
      <c r="E5" s="1"/>
      <c r="F5" s="1"/>
      <c r="G5" s="1"/>
      <c r="H5" s="1"/>
      <c r="I5" s="1"/>
      <c r="J5" s="4"/>
      <c r="K5" s="4"/>
      <c r="L5" s="4"/>
      <c r="M5" s="4"/>
      <c r="N5" s="4"/>
      <c r="O5" s="4"/>
      <c r="P5" s="4"/>
      <c r="Q5" s="4"/>
      <c r="R5" s="4"/>
    </row>
    <row r="6" spans="1:18" ht="18.75" x14ac:dyDescent="0.3">
      <c r="A6" s="1"/>
      <c r="B6" s="1"/>
      <c r="C6" s="1"/>
      <c r="D6" s="1"/>
      <c r="E6" s="1"/>
      <c r="F6" s="1"/>
      <c r="G6" s="1"/>
      <c r="H6" s="1"/>
      <c r="I6" s="1"/>
      <c r="J6" s="4"/>
      <c r="K6" s="4"/>
      <c r="L6" s="4"/>
      <c r="M6" s="4"/>
      <c r="N6" s="4"/>
      <c r="O6" s="4"/>
      <c r="P6" s="4"/>
      <c r="Q6" s="4"/>
      <c r="R6" s="4"/>
    </row>
    <row r="7" spans="1:18" ht="21" customHeight="1" x14ac:dyDescent="0.3">
      <c r="A7" s="1"/>
      <c r="B7" s="1"/>
      <c r="C7" s="1"/>
      <c r="D7" s="1"/>
      <c r="E7" s="1"/>
      <c r="F7" s="384" t="s">
        <v>1</v>
      </c>
      <c r="G7" s="384"/>
      <c r="H7" s="384"/>
      <c r="I7" s="384"/>
      <c r="J7" s="4"/>
      <c r="K7" s="4"/>
      <c r="L7" s="4"/>
      <c r="M7" s="4"/>
      <c r="N7" s="4"/>
      <c r="O7" s="4"/>
      <c r="P7" s="4"/>
      <c r="Q7" s="4"/>
      <c r="R7" s="4"/>
    </row>
    <row r="8" spans="1:18" ht="21" customHeight="1" x14ac:dyDescent="0.3">
      <c r="A8" s="1"/>
      <c r="B8" s="1"/>
      <c r="C8" s="1"/>
      <c r="D8" s="1"/>
      <c r="E8" s="382" t="s">
        <v>1291</v>
      </c>
      <c r="F8" s="382"/>
      <c r="G8" s="382"/>
      <c r="H8" s="382"/>
      <c r="I8" s="382"/>
      <c r="J8" s="4"/>
      <c r="K8" s="4"/>
      <c r="L8" s="4"/>
      <c r="M8" s="4"/>
      <c r="N8" s="4"/>
      <c r="O8" s="4"/>
      <c r="P8" s="4"/>
      <c r="Q8" s="4"/>
      <c r="R8" s="4"/>
    </row>
    <row r="9" spans="1:18" ht="14.1" customHeight="1" x14ac:dyDescent="0.3">
      <c r="A9" s="1"/>
      <c r="B9" s="1"/>
      <c r="C9" s="1"/>
      <c r="D9" s="1"/>
      <c r="E9" s="142"/>
      <c r="F9" s="142"/>
      <c r="G9" s="387" t="s">
        <v>350</v>
      </c>
      <c r="H9" s="387"/>
      <c r="I9" s="387"/>
      <c r="J9" s="4"/>
      <c r="K9" s="4"/>
      <c r="L9" s="4"/>
      <c r="M9" s="4"/>
      <c r="N9" s="4"/>
      <c r="O9" s="4"/>
      <c r="P9" s="4"/>
      <c r="Q9" s="4"/>
      <c r="R9" s="4"/>
    </row>
    <row r="10" spans="1:18" ht="33.6" customHeight="1" x14ac:dyDescent="0.3">
      <c r="A10" s="1"/>
      <c r="B10" s="1"/>
      <c r="C10" s="1"/>
      <c r="D10" s="1"/>
      <c r="E10" s="1"/>
      <c r="F10" s="385" t="s">
        <v>348</v>
      </c>
      <c r="G10" s="385"/>
      <c r="H10" s="382" t="s">
        <v>535</v>
      </c>
      <c r="I10" s="382"/>
      <c r="J10" s="4"/>
      <c r="K10" s="4"/>
      <c r="L10" s="4"/>
      <c r="M10" s="4"/>
      <c r="N10" s="4"/>
      <c r="O10" s="4"/>
      <c r="P10" s="4"/>
      <c r="Q10" s="4"/>
      <c r="R10" s="4"/>
    </row>
    <row r="11" spans="1:18" ht="10.35" customHeight="1" x14ac:dyDescent="0.3">
      <c r="A11" s="1"/>
      <c r="B11" s="1"/>
      <c r="C11" s="1"/>
      <c r="D11" s="1"/>
      <c r="E11" s="1"/>
      <c r="F11" s="386" t="s">
        <v>349</v>
      </c>
      <c r="G11" s="386"/>
      <c r="H11" s="387" t="s">
        <v>351</v>
      </c>
      <c r="I11" s="387"/>
      <c r="J11" s="4"/>
      <c r="K11" s="4"/>
      <c r="L11" s="4"/>
      <c r="M11" s="4"/>
      <c r="N11" s="4"/>
      <c r="O11" s="4"/>
      <c r="P11" s="4"/>
      <c r="Q11" s="4"/>
      <c r="R11" s="4"/>
    </row>
    <row r="12" spans="1:18" ht="21" customHeight="1" x14ac:dyDescent="0.3">
      <c r="A12" s="1"/>
      <c r="B12" s="1"/>
      <c r="C12" s="1"/>
      <c r="D12" s="1"/>
      <c r="E12" s="1"/>
      <c r="F12" s="147"/>
      <c r="G12" s="147"/>
      <c r="H12" s="142"/>
      <c r="I12" s="142"/>
      <c r="J12" s="4"/>
      <c r="K12" s="4"/>
      <c r="L12" s="4"/>
      <c r="M12" s="4"/>
      <c r="N12" s="4"/>
      <c r="O12" s="4"/>
      <c r="P12" s="4"/>
      <c r="Q12" s="4"/>
      <c r="R12" s="4"/>
    </row>
    <row r="13" spans="1:18" ht="21" customHeight="1" x14ac:dyDescent="0.3">
      <c r="A13" s="1"/>
      <c r="B13" s="1"/>
      <c r="C13" s="1"/>
      <c r="D13" s="1"/>
      <c r="E13" s="1"/>
      <c r="F13" s="2" t="s">
        <v>2</v>
      </c>
      <c r="G13" s="2"/>
      <c r="H13" s="2"/>
      <c r="I13" s="1" t="s">
        <v>457</v>
      </c>
      <c r="J13" s="4"/>
      <c r="K13" s="4"/>
      <c r="L13" s="4"/>
      <c r="M13" s="4"/>
      <c r="N13" s="4"/>
      <c r="O13" s="4"/>
      <c r="P13" s="4"/>
      <c r="Q13" s="4"/>
      <c r="R13" s="4"/>
    </row>
    <row r="14" spans="1:18" ht="21" customHeight="1" x14ac:dyDescent="0.3">
      <c r="A14" s="1"/>
      <c r="B14" s="1"/>
      <c r="C14" s="1"/>
      <c r="D14" s="1"/>
      <c r="E14" s="1"/>
      <c r="F14" s="1"/>
      <c r="G14" s="3" t="s">
        <v>3</v>
      </c>
      <c r="H14" s="1"/>
      <c r="I14" s="1"/>
      <c r="J14" s="4"/>
      <c r="K14" s="4"/>
      <c r="L14" s="4"/>
      <c r="M14" s="4"/>
      <c r="N14" s="4"/>
      <c r="O14" s="4"/>
      <c r="P14" s="4"/>
      <c r="Q14" s="4"/>
      <c r="R14" s="4"/>
    </row>
    <row r="15" spans="1:18" ht="21" customHeight="1" x14ac:dyDescent="0.3">
      <c r="A15" s="1"/>
      <c r="B15" s="1"/>
      <c r="C15" s="1"/>
      <c r="D15" s="1"/>
      <c r="E15" s="1"/>
      <c r="F15" s="1"/>
      <c r="G15" s="3"/>
      <c r="H15" s="1"/>
      <c r="I15" s="1"/>
      <c r="J15" s="4"/>
      <c r="K15" s="4"/>
      <c r="L15" s="4"/>
      <c r="M15" s="4"/>
      <c r="N15" s="4"/>
      <c r="O15" s="4"/>
      <c r="P15" s="4"/>
      <c r="Q15" s="4"/>
      <c r="R15" s="4"/>
    </row>
    <row r="16" spans="1:18" ht="18.75" x14ac:dyDescent="0.3">
      <c r="A16" s="1"/>
      <c r="B16" s="1"/>
      <c r="C16" s="1"/>
      <c r="D16" s="1"/>
      <c r="E16" s="1"/>
      <c r="F16" s="1"/>
      <c r="G16" s="1"/>
      <c r="H16" s="1"/>
      <c r="I16" s="1"/>
      <c r="J16" s="4"/>
      <c r="K16" s="4"/>
      <c r="L16" s="4"/>
      <c r="M16" s="4"/>
      <c r="N16" s="4"/>
      <c r="O16" s="4"/>
      <c r="P16" s="4"/>
      <c r="Q16" s="4"/>
      <c r="R16" s="4"/>
    </row>
    <row r="17" spans="1:18" ht="21.75" customHeight="1" x14ac:dyDescent="0.3">
      <c r="A17" s="380" t="s">
        <v>4</v>
      </c>
      <c r="B17" s="380"/>
      <c r="C17" s="380"/>
      <c r="D17" s="380"/>
      <c r="E17" s="380"/>
      <c r="F17" s="380"/>
      <c r="G17" s="380"/>
      <c r="H17" s="380"/>
      <c r="I17" s="380"/>
      <c r="J17" s="4"/>
      <c r="K17" s="4"/>
      <c r="L17" s="4"/>
      <c r="M17" s="4"/>
      <c r="N17" s="4"/>
      <c r="O17" s="4"/>
      <c r="P17" s="4"/>
      <c r="Q17" s="4"/>
      <c r="R17" s="4"/>
    </row>
    <row r="18" spans="1:18" ht="21.75" customHeight="1" x14ac:dyDescent="0.3">
      <c r="A18" s="380" t="s">
        <v>5</v>
      </c>
      <c r="B18" s="380"/>
      <c r="C18" s="380"/>
      <c r="D18" s="380"/>
      <c r="E18" s="380"/>
      <c r="F18" s="380"/>
      <c r="G18" s="380"/>
      <c r="H18" s="380"/>
      <c r="I18" s="380"/>
      <c r="J18" s="4"/>
      <c r="K18" s="4"/>
      <c r="L18" s="4"/>
      <c r="M18" s="4"/>
      <c r="N18" s="4"/>
      <c r="O18" s="4"/>
      <c r="P18" s="4"/>
      <c r="Q18" s="4"/>
      <c r="R18" s="4"/>
    </row>
    <row r="19" spans="1:18" ht="21.75" customHeight="1" x14ac:dyDescent="0.3">
      <c r="A19" s="381" t="s">
        <v>536</v>
      </c>
      <c r="B19" s="381"/>
      <c r="C19" s="381"/>
      <c r="D19" s="381"/>
      <c r="E19" s="381"/>
      <c r="F19" s="381"/>
      <c r="G19" s="381"/>
      <c r="H19" s="381"/>
      <c r="I19" s="381"/>
      <c r="J19" s="4"/>
      <c r="K19" s="4"/>
      <c r="L19" s="4"/>
      <c r="M19" s="4"/>
      <c r="N19" s="4"/>
      <c r="O19" s="4"/>
      <c r="P19" s="4"/>
      <c r="Q19" s="4"/>
      <c r="R19" s="4"/>
    </row>
    <row r="20" spans="1:18" ht="10.35" customHeight="1" x14ac:dyDescent="0.25">
      <c r="A20" s="386" t="s">
        <v>350</v>
      </c>
      <c r="B20" s="386"/>
      <c r="C20" s="386"/>
      <c r="D20" s="386"/>
      <c r="E20" s="386"/>
      <c r="F20" s="386"/>
      <c r="G20" s="386"/>
      <c r="H20" s="386"/>
      <c r="I20" s="386"/>
      <c r="J20" s="4"/>
      <c r="K20" s="4"/>
      <c r="L20" s="4"/>
      <c r="M20" s="4"/>
      <c r="N20" s="4"/>
      <c r="O20" s="4"/>
      <c r="P20" s="4"/>
      <c r="Q20" s="4"/>
      <c r="R20" s="4"/>
    </row>
    <row r="21" spans="1:18" ht="21.75" customHeight="1" x14ac:dyDescent="0.3">
      <c r="A21" s="381" t="s">
        <v>514</v>
      </c>
      <c r="B21" s="381"/>
      <c r="C21" s="381"/>
      <c r="D21" s="381"/>
      <c r="E21" s="381"/>
      <c r="F21" s="381"/>
      <c r="G21" s="381"/>
      <c r="H21" s="381"/>
      <c r="I21" s="381"/>
      <c r="J21" s="4"/>
      <c r="K21" s="4"/>
      <c r="L21" s="4"/>
      <c r="M21" s="4"/>
      <c r="N21" s="4"/>
      <c r="O21" s="4"/>
      <c r="P21" s="4"/>
      <c r="Q21" s="4"/>
      <c r="R21" s="4"/>
    </row>
    <row r="22" spans="1:18" ht="18.75" x14ac:dyDescent="0.3">
      <c r="A22" s="1"/>
      <c r="B22" s="1"/>
      <c r="C22" s="1"/>
      <c r="D22" s="1"/>
      <c r="E22" s="1"/>
      <c r="F22" s="1"/>
      <c r="G22" s="1"/>
      <c r="H22" s="1"/>
      <c r="I22" s="1"/>
      <c r="J22" s="4"/>
      <c r="K22" s="4"/>
      <c r="L22" s="4"/>
      <c r="M22" s="4"/>
      <c r="N22" s="4"/>
      <c r="O22" s="4"/>
      <c r="P22" s="4"/>
      <c r="Q22" s="4"/>
      <c r="R22" s="4"/>
    </row>
    <row r="23" spans="1:18" ht="18.75" x14ac:dyDescent="0.3">
      <c r="A23" s="1"/>
      <c r="B23" s="1"/>
      <c r="C23" s="1"/>
      <c r="D23" s="1"/>
      <c r="E23" s="1"/>
      <c r="F23" s="1"/>
      <c r="G23" s="1"/>
      <c r="H23" s="1"/>
      <c r="I23" s="1"/>
      <c r="J23" s="4"/>
      <c r="K23" s="4"/>
      <c r="L23" s="4"/>
      <c r="M23" s="4"/>
      <c r="N23" s="4"/>
      <c r="O23" s="4"/>
      <c r="P23" s="4"/>
      <c r="Q23" s="4"/>
      <c r="R23" s="4"/>
    </row>
    <row r="24" spans="1:18" ht="18.75" x14ac:dyDescent="0.3">
      <c r="A24" s="1"/>
      <c r="B24" s="1"/>
      <c r="C24" s="1"/>
      <c r="D24" s="1"/>
      <c r="E24" s="1"/>
      <c r="F24" s="1"/>
      <c r="G24" s="1"/>
      <c r="H24" s="1"/>
      <c r="I24" s="1"/>
      <c r="J24" s="4"/>
      <c r="K24" s="4"/>
      <c r="L24" s="4"/>
      <c r="M24" s="4"/>
      <c r="N24" s="4"/>
      <c r="O24" s="4"/>
      <c r="P24" s="4"/>
      <c r="Q24" s="4"/>
      <c r="R24" s="4"/>
    </row>
    <row r="25" spans="1:18" ht="18.75" x14ac:dyDescent="0.3">
      <c r="A25" s="1"/>
      <c r="B25" s="1"/>
      <c r="C25" s="1"/>
      <c r="D25" s="1"/>
      <c r="E25" s="1"/>
      <c r="F25" s="1"/>
      <c r="G25" s="1"/>
      <c r="H25" s="1"/>
      <c r="I25" s="1"/>
      <c r="J25" s="4"/>
      <c r="K25" s="4"/>
      <c r="L25" s="4"/>
      <c r="M25" s="4"/>
      <c r="N25" s="4"/>
      <c r="O25" s="4"/>
      <c r="P25" s="4"/>
      <c r="Q25" s="4"/>
      <c r="R25" s="4"/>
    </row>
    <row r="26" spans="1:18" ht="18.75" x14ac:dyDescent="0.3">
      <c r="A26" s="1"/>
      <c r="B26" s="1"/>
      <c r="C26" s="1"/>
      <c r="D26" s="1"/>
      <c r="E26" s="1"/>
      <c r="F26" s="1"/>
      <c r="G26" s="1"/>
      <c r="H26" s="1"/>
      <c r="I26" s="1"/>
      <c r="J26" s="4"/>
      <c r="K26" s="4"/>
      <c r="L26" s="4"/>
      <c r="M26" s="4"/>
      <c r="N26" s="4"/>
      <c r="O26" s="4"/>
      <c r="P26" s="4"/>
      <c r="Q26" s="4"/>
      <c r="R26" s="4"/>
    </row>
    <row r="27" spans="1:18" ht="18.75" x14ac:dyDescent="0.3">
      <c r="A27" s="1"/>
      <c r="B27" s="1"/>
      <c r="C27" s="1"/>
      <c r="D27" s="1"/>
      <c r="E27" s="1"/>
      <c r="F27" s="1"/>
      <c r="G27" s="1"/>
      <c r="H27" s="1"/>
      <c r="I27" s="1"/>
      <c r="J27" s="4"/>
      <c r="K27" s="4"/>
      <c r="L27" s="4"/>
      <c r="M27" s="4"/>
      <c r="N27" s="4"/>
      <c r="O27" s="4"/>
      <c r="P27" s="4"/>
      <c r="Q27" s="4"/>
      <c r="R27" s="4"/>
    </row>
    <row r="28" spans="1:18" ht="18.75" x14ac:dyDescent="0.3">
      <c r="A28" s="1"/>
      <c r="B28" s="1"/>
      <c r="C28" s="1"/>
      <c r="D28" s="1"/>
      <c r="E28" s="1"/>
      <c r="F28" s="1"/>
      <c r="G28" s="1"/>
      <c r="H28" s="1"/>
      <c r="I28" s="1"/>
      <c r="J28" s="4"/>
      <c r="K28" s="4"/>
      <c r="L28" s="4"/>
      <c r="M28" s="4"/>
      <c r="N28" s="4"/>
      <c r="O28" s="4"/>
      <c r="P28" s="4"/>
      <c r="Q28" s="4"/>
      <c r="R28" s="4"/>
    </row>
    <row r="29" spans="1:18" ht="18.75" x14ac:dyDescent="0.3">
      <c r="A29" s="1"/>
      <c r="B29" s="1"/>
      <c r="C29" s="1"/>
      <c r="D29" s="1"/>
      <c r="E29" s="1"/>
      <c r="F29" s="1"/>
      <c r="G29" s="1"/>
      <c r="H29" s="1"/>
      <c r="I29" s="1"/>
      <c r="J29" s="4"/>
      <c r="K29" s="4"/>
      <c r="L29" s="4"/>
      <c r="M29" s="4"/>
      <c r="N29" s="4"/>
      <c r="O29" s="4"/>
      <c r="P29" s="4"/>
      <c r="Q29" s="4"/>
      <c r="R29" s="4"/>
    </row>
    <row r="30" spans="1:18" ht="18.75" x14ac:dyDescent="0.3">
      <c r="A30" s="1"/>
      <c r="B30" s="1"/>
      <c r="C30" s="1"/>
      <c r="D30" s="1"/>
      <c r="E30" s="1"/>
      <c r="F30" s="1"/>
      <c r="G30" s="1"/>
      <c r="H30" s="1"/>
      <c r="I30" s="1"/>
      <c r="J30" s="4"/>
      <c r="K30" s="4"/>
      <c r="L30" s="4"/>
      <c r="M30" s="4"/>
      <c r="N30" s="4"/>
      <c r="O30" s="4"/>
      <c r="P30" s="4"/>
      <c r="Q30" s="4"/>
      <c r="R30" s="4"/>
    </row>
    <row r="31" spans="1:18" ht="18.75" x14ac:dyDescent="0.3">
      <c r="A31" s="1"/>
      <c r="B31" s="1"/>
      <c r="C31" s="1"/>
      <c r="D31" s="1"/>
      <c r="E31" s="1"/>
      <c r="F31" s="1"/>
      <c r="G31" s="1"/>
      <c r="H31" s="1"/>
      <c r="I31" s="1"/>
      <c r="J31" s="4"/>
      <c r="K31" s="4"/>
      <c r="L31" s="4"/>
      <c r="M31" s="4"/>
      <c r="N31" s="4"/>
      <c r="O31" s="4"/>
      <c r="P31" s="4"/>
      <c r="Q31" s="4"/>
      <c r="R31" s="4"/>
    </row>
    <row r="32" spans="1:18" ht="18.75" x14ac:dyDescent="0.3">
      <c r="A32" s="1"/>
      <c r="B32" s="1"/>
      <c r="C32" s="1"/>
      <c r="D32" s="1"/>
      <c r="E32" s="1"/>
      <c r="F32" s="1"/>
      <c r="G32" s="1"/>
      <c r="H32" s="1"/>
      <c r="I32" s="1"/>
      <c r="J32" s="4"/>
      <c r="K32" s="4"/>
      <c r="L32" s="4"/>
      <c r="M32" s="4"/>
      <c r="N32" s="4"/>
      <c r="O32" s="4"/>
      <c r="P32" s="4"/>
      <c r="Q32" s="4"/>
      <c r="R32" s="4"/>
    </row>
    <row r="33" spans="1:18" ht="18.75" x14ac:dyDescent="0.3">
      <c r="A33" s="1"/>
      <c r="B33" s="1"/>
      <c r="C33" s="1"/>
      <c r="D33" s="1"/>
      <c r="E33" s="1"/>
      <c r="F33" s="1"/>
      <c r="G33" s="1"/>
      <c r="H33" s="1"/>
      <c r="I33" s="1"/>
      <c r="J33" s="4"/>
      <c r="K33" s="4"/>
      <c r="L33" s="4"/>
      <c r="M33" s="4"/>
      <c r="N33" s="4"/>
      <c r="O33" s="4"/>
      <c r="P33" s="4"/>
      <c r="Q33" s="4"/>
      <c r="R33" s="4"/>
    </row>
    <row r="34" spans="1:18" ht="18.75" x14ac:dyDescent="0.3">
      <c r="A34" s="1"/>
      <c r="B34" s="1"/>
      <c r="C34" s="1"/>
      <c r="D34" s="1"/>
      <c r="E34" s="1"/>
      <c r="F34" s="1"/>
      <c r="G34" s="1"/>
      <c r="H34" s="1"/>
      <c r="I34" s="1"/>
      <c r="J34" s="4"/>
      <c r="K34" s="4"/>
      <c r="L34" s="4"/>
      <c r="M34" s="4"/>
      <c r="N34" s="4"/>
      <c r="O34" s="4"/>
      <c r="P34" s="4"/>
      <c r="Q34" s="4"/>
      <c r="R34" s="4"/>
    </row>
    <row r="35" spans="1:18" ht="18.75" x14ac:dyDescent="0.3">
      <c r="A35" s="1"/>
      <c r="B35" s="1"/>
      <c r="C35" s="1"/>
      <c r="D35" s="1"/>
      <c r="E35" s="1"/>
      <c r="F35" s="1"/>
      <c r="G35" s="1"/>
      <c r="H35" s="1"/>
      <c r="I35" s="1"/>
      <c r="J35" s="4"/>
      <c r="K35" s="4"/>
      <c r="L35" s="4"/>
      <c r="M35" s="4"/>
      <c r="N35" s="4"/>
      <c r="O35" s="4"/>
      <c r="P35" s="4"/>
      <c r="Q35" s="4"/>
      <c r="R35" s="4"/>
    </row>
    <row r="36" spans="1:18" ht="18.75" x14ac:dyDescent="0.3">
      <c r="A36" s="1"/>
      <c r="B36" s="1"/>
      <c r="C36" s="1"/>
      <c r="D36" s="1"/>
      <c r="E36" s="1"/>
      <c r="F36" s="1"/>
      <c r="G36" s="1"/>
      <c r="H36" s="1"/>
      <c r="I36" s="1"/>
      <c r="J36" s="4"/>
      <c r="K36" s="4"/>
      <c r="L36" s="4"/>
      <c r="M36" s="4"/>
      <c r="N36" s="4"/>
      <c r="O36" s="4"/>
      <c r="P36" s="4"/>
      <c r="Q36" s="4"/>
      <c r="R36" s="4"/>
    </row>
    <row r="37" spans="1:18" ht="33" customHeight="1" x14ac:dyDescent="0.3">
      <c r="A37" s="1"/>
      <c r="B37" s="1"/>
      <c r="C37" s="1"/>
      <c r="D37" s="1"/>
      <c r="E37" s="1"/>
      <c r="F37" s="1"/>
      <c r="G37" s="1"/>
      <c r="H37" s="1"/>
      <c r="I37" s="1"/>
      <c r="J37" s="4"/>
      <c r="K37" s="4"/>
      <c r="L37" s="4"/>
      <c r="M37" s="4"/>
      <c r="N37" s="4"/>
      <c r="O37" s="4"/>
      <c r="P37" s="4"/>
      <c r="Q37" s="4"/>
      <c r="R37" s="4"/>
    </row>
    <row r="38" spans="1:18" ht="18.75" x14ac:dyDescent="0.3">
      <c r="A38" s="1"/>
      <c r="B38" s="1"/>
      <c r="C38" s="1"/>
      <c r="D38" s="1"/>
      <c r="E38" s="1"/>
      <c r="F38" s="1"/>
      <c r="G38" s="1"/>
      <c r="H38" s="1"/>
      <c r="I38" s="1"/>
      <c r="J38" s="4"/>
      <c r="K38" s="4"/>
      <c r="L38" s="4"/>
      <c r="M38" s="4"/>
      <c r="N38" s="4"/>
      <c r="O38" s="4"/>
      <c r="P38" s="4"/>
      <c r="Q38" s="4"/>
      <c r="R38" s="4"/>
    </row>
    <row r="39" spans="1:18" ht="18.75" x14ac:dyDescent="0.3">
      <c r="A39" s="1"/>
      <c r="B39" s="1"/>
      <c r="C39" s="1"/>
      <c r="D39" s="382"/>
      <c r="E39" s="382"/>
      <c r="F39" s="382"/>
      <c r="G39" s="1"/>
      <c r="H39" s="1"/>
      <c r="I39" s="1"/>
      <c r="J39" s="4"/>
      <c r="K39" s="4"/>
      <c r="L39" s="4"/>
      <c r="M39" s="4"/>
      <c r="N39" s="4"/>
      <c r="O39" s="4"/>
      <c r="P39" s="4"/>
      <c r="Q39" s="4"/>
      <c r="R39" s="4"/>
    </row>
    <row r="40" spans="1:18" ht="18.75" x14ac:dyDescent="0.3">
      <c r="A40" s="1"/>
      <c r="B40" s="1"/>
      <c r="C40" s="1"/>
      <c r="D40" s="1"/>
      <c r="E40" s="1"/>
      <c r="F40" s="1"/>
      <c r="G40" s="1"/>
      <c r="H40" s="1"/>
      <c r="I40" s="1"/>
      <c r="J40" s="4"/>
      <c r="K40" s="4"/>
      <c r="L40" s="4"/>
      <c r="M40" s="4"/>
      <c r="N40" s="4"/>
      <c r="O40" s="4"/>
      <c r="P40" s="4"/>
      <c r="Q40" s="4"/>
      <c r="R40" s="4"/>
    </row>
    <row r="41" spans="1:18" ht="18.75" x14ac:dyDescent="0.3">
      <c r="A41" s="1"/>
      <c r="B41" s="1"/>
      <c r="C41" s="1"/>
      <c r="D41" s="1"/>
      <c r="E41" s="1"/>
      <c r="F41" s="1"/>
      <c r="G41" s="1"/>
      <c r="H41" s="1"/>
      <c r="I41" s="1"/>
    </row>
    <row r="42" spans="1:18" ht="18.75" x14ac:dyDescent="0.3">
      <c r="A42" s="1"/>
      <c r="B42" s="1"/>
      <c r="C42" s="1"/>
      <c r="D42" s="1"/>
      <c r="E42" s="1"/>
      <c r="F42" s="1"/>
      <c r="G42" s="1"/>
      <c r="H42" s="1"/>
      <c r="I42" s="1"/>
    </row>
  </sheetData>
  <mergeCells count="14">
    <mergeCell ref="A18:I18"/>
    <mergeCell ref="A19:I19"/>
    <mergeCell ref="A21:I21"/>
    <mergeCell ref="D39:F39"/>
    <mergeCell ref="A2:I2"/>
    <mergeCell ref="F7:I7"/>
    <mergeCell ref="F10:G10"/>
    <mergeCell ref="H10:I10"/>
    <mergeCell ref="A17:I17"/>
    <mergeCell ref="E8:I8"/>
    <mergeCell ref="F11:G11"/>
    <mergeCell ref="G9:I9"/>
    <mergeCell ref="H11:I11"/>
    <mergeCell ref="A20:I20"/>
  </mergeCells>
  <printOptions horizontalCentered="1"/>
  <pageMargins left="0.70866141732283472" right="0.70866141732283472" top="0.74803149606299213" bottom="0.74803149606299213"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4" sqref="D4:E8"/>
    </sheetView>
  </sheetViews>
  <sheetFormatPr defaultColWidth="8.85546875" defaultRowHeight="15.75" x14ac:dyDescent="0.25"/>
  <cols>
    <col min="1" max="1" width="50.7109375" style="16" customWidth="1"/>
    <col min="2" max="2" width="7.42578125" style="16" customWidth="1"/>
    <col min="3" max="3" width="9.7109375" style="16" customWidth="1"/>
    <col min="4" max="4" width="11.28515625" style="16" customWidth="1"/>
    <col min="5" max="5" width="12.7109375" style="16" customWidth="1"/>
  </cols>
  <sheetData>
    <row r="1" spans="1:5" ht="42.6" customHeight="1" x14ac:dyDescent="0.25">
      <c r="A1" s="414" t="s">
        <v>550</v>
      </c>
      <c r="B1" s="414"/>
      <c r="C1" s="414"/>
      <c r="E1" s="16" t="s">
        <v>98</v>
      </c>
    </row>
    <row r="2" spans="1:5" ht="46.35" customHeight="1" x14ac:dyDescent="0.25">
      <c r="A2" s="390" t="s">
        <v>478</v>
      </c>
      <c r="B2" s="390"/>
      <c r="C2" s="390"/>
      <c r="D2" s="390"/>
      <c r="E2" s="390"/>
    </row>
    <row r="3" spans="1:5" ht="51" x14ac:dyDescent="0.25">
      <c r="A3" s="33" t="s">
        <v>6</v>
      </c>
      <c r="B3" s="14" t="s">
        <v>7</v>
      </c>
      <c r="C3" s="32" t="s">
        <v>100</v>
      </c>
      <c r="D3" s="31" t="s">
        <v>90</v>
      </c>
      <c r="E3" s="32" t="s">
        <v>91</v>
      </c>
    </row>
    <row r="4" spans="1:5" x14ac:dyDescent="0.25">
      <c r="A4" s="39" t="s">
        <v>109</v>
      </c>
      <c r="B4" s="20" t="s">
        <v>458</v>
      </c>
      <c r="C4" s="357" t="s">
        <v>537</v>
      </c>
      <c r="D4" s="102">
        <v>0</v>
      </c>
      <c r="E4" s="102">
        <v>0</v>
      </c>
    </row>
    <row r="5" spans="1:5" ht="47.25" x14ac:dyDescent="0.25">
      <c r="A5" s="40" t="s">
        <v>103</v>
      </c>
      <c r="B5" s="20" t="s">
        <v>462</v>
      </c>
      <c r="C5" s="357" t="s">
        <v>537</v>
      </c>
      <c r="D5" s="102">
        <v>0</v>
      </c>
      <c r="E5" s="102">
        <v>0</v>
      </c>
    </row>
    <row r="6" spans="1:5" ht="42" customHeight="1" x14ac:dyDescent="0.25">
      <c r="A6" s="44" t="s">
        <v>104</v>
      </c>
      <c r="B6" s="20" t="s">
        <v>463</v>
      </c>
      <c r="C6" s="357" t="s">
        <v>537</v>
      </c>
      <c r="D6" s="102">
        <v>0</v>
      </c>
      <c r="E6" s="102">
        <v>0</v>
      </c>
    </row>
    <row r="7" spans="1:5" ht="31.5" x14ac:dyDescent="0.25">
      <c r="A7" s="41" t="s">
        <v>102</v>
      </c>
      <c r="B7" s="20" t="s">
        <v>464</v>
      </c>
      <c r="C7" s="357" t="s">
        <v>537</v>
      </c>
      <c r="D7" s="102">
        <v>0</v>
      </c>
      <c r="E7" s="102">
        <v>0</v>
      </c>
    </row>
    <row r="8" spans="1:5" ht="42" customHeight="1" x14ac:dyDescent="0.25">
      <c r="A8" s="44" t="s">
        <v>101</v>
      </c>
      <c r="B8" s="20" t="s">
        <v>515</v>
      </c>
      <c r="C8" s="357" t="s">
        <v>537</v>
      </c>
      <c r="D8" s="102">
        <v>0</v>
      </c>
      <c r="E8" s="102">
        <v>0</v>
      </c>
    </row>
    <row r="9" spans="1:5" x14ac:dyDescent="0.25">
      <c r="A9" s="42"/>
      <c r="B9" s="43"/>
      <c r="C9" s="43"/>
      <c r="D9" s="43"/>
      <c r="E9" s="43"/>
    </row>
    <row r="11" spans="1:5" x14ac:dyDescent="0.25">
      <c r="A11" s="76" t="s">
        <v>341</v>
      </c>
      <c r="B11" s="415" t="s">
        <v>551</v>
      </c>
      <c r="C11" s="415"/>
      <c r="D11" s="413"/>
      <c r="E11" s="413"/>
    </row>
    <row r="12" spans="1:5" x14ac:dyDescent="0.25">
      <c r="A12" s="38"/>
      <c r="B12" s="214"/>
      <c r="C12" s="214"/>
      <c r="D12" s="38"/>
      <c r="E12" s="38"/>
    </row>
    <row r="13" spans="1:5" x14ac:dyDescent="0.25">
      <c r="A13" s="38" t="s">
        <v>354</v>
      </c>
      <c r="B13" s="415" t="s">
        <v>552</v>
      </c>
      <c r="C13" s="415"/>
      <c r="D13" s="413"/>
      <c r="E13" s="413"/>
    </row>
  </sheetData>
  <mergeCells count="6">
    <mergeCell ref="A1:C1"/>
    <mergeCell ref="A2:E2"/>
    <mergeCell ref="D11:E11"/>
    <mergeCell ref="D13:E13"/>
    <mergeCell ref="B11:C11"/>
    <mergeCell ref="B13:C13"/>
  </mergeCells>
  <printOptions horizontalCentered="1"/>
  <pageMargins left="0.70866141732283472" right="0.31496062992125984" top="0.55118110236220474" bottom="0.55118110236220474"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C5" sqref="C5"/>
    </sheetView>
  </sheetViews>
  <sheetFormatPr defaultColWidth="8.85546875" defaultRowHeight="15.75" x14ac:dyDescent="0.25"/>
  <cols>
    <col min="1" max="1" width="49.42578125" style="16" customWidth="1"/>
    <col min="2" max="2" width="7.42578125" style="16" customWidth="1"/>
    <col min="3" max="3" width="9.7109375" style="16" customWidth="1"/>
    <col min="4" max="4" width="11.28515625" style="16" customWidth="1"/>
    <col min="5" max="5" width="12.7109375" style="16" customWidth="1"/>
  </cols>
  <sheetData>
    <row r="1" spans="1:5" ht="35.450000000000003" customHeight="1" x14ac:dyDescent="0.25">
      <c r="A1" s="414" t="s">
        <v>550</v>
      </c>
      <c r="B1" s="414"/>
      <c r="C1" s="414"/>
      <c r="D1" s="414"/>
      <c r="E1" s="16" t="s">
        <v>105</v>
      </c>
    </row>
    <row r="2" spans="1:5" ht="47.45" customHeight="1" x14ac:dyDescent="0.25">
      <c r="A2" s="409" t="s">
        <v>479</v>
      </c>
      <c r="B2" s="409"/>
      <c r="C2" s="409"/>
      <c r="D2" s="409"/>
      <c r="E2" s="409"/>
    </row>
    <row r="3" spans="1:5" ht="51" x14ac:dyDescent="0.25">
      <c r="A3" s="33" t="s">
        <v>6</v>
      </c>
      <c r="B3" s="14" t="s">
        <v>7</v>
      </c>
      <c r="C3" s="32" t="s">
        <v>106</v>
      </c>
      <c r="D3" s="31" t="s">
        <v>90</v>
      </c>
      <c r="E3" s="32" t="s">
        <v>91</v>
      </c>
    </row>
    <row r="4" spans="1:5" x14ac:dyDescent="0.25">
      <c r="A4" s="39" t="s">
        <v>108</v>
      </c>
      <c r="B4" s="217" t="s">
        <v>458</v>
      </c>
      <c r="C4" s="235" t="s">
        <v>516</v>
      </c>
      <c r="D4" s="235" t="s">
        <v>1338</v>
      </c>
      <c r="E4" s="235" t="s">
        <v>1338</v>
      </c>
    </row>
    <row r="5" spans="1:5" ht="94.5" x14ac:dyDescent="0.25">
      <c r="A5" s="40" t="s">
        <v>107</v>
      </c>
      <c r="B5" s="217" t="s">
        <v>462</v>
      </c>
      <c r="C5" s="77"/>
      <c r="D5" s="77"/>
      <c r="E5" s="77"/>
    </row>
    <row r="6" spans="1:5" x14ac:dyDescent="0.25">
      <c r="A6" s="42"/>
      <c r="B6" s="43"/>
      <c r="C6" s="43"/>
      <c r="D6" s="43"/>
      <c r="E6" s="43"/>
    </row>
    <row r="8" spans="1:5" x14ac:dyDescent="0.25">
      <c r="A8" s="76" t="s">
        <v>341</v>
      </c>
      <c r="B8" s="415" t="s">
        <v>551</v>
      </c>
      <c r="C8" s="415"/>
      <c r="D8" s="413"/>
      <c r="E8" s="413"/>
    </row>
    <row r="9" spans="1:5" x14ac:dyDescent="0.25">
      <c r="A9" s="38"/>
      <c r="B9" s="214"/>
      <c r="C9" s="214"/>
      <c r="D9" s="38"/>
      <c r="E9" s="38"/>
    </row>
    <row r="10" spans="1:5" x14ac:dyDescent="0.25">
      <c r="A10" s="38" t="s">
        <v>354</v>
      </c>
      <c r="B10" s="415" t="s">
        <v>552</v>
      </c>
      <c r="C10" s="415"/>
      <c r="D10" s="413"/>
      <c r="E10" s="413"/>
    </row>
  </sheetData>
  <mergeCells count="6">
    <mergeCell ref="A2:E2"/>
    <mergeCell ref="D8:E8"/>
    <mergeCell ref="D10:E10"/>
    <mergeCell ref="A1:D1"/>
    <mergeCell ref="B8:C8"/>
    <mergeCell ref="B10:C10"/>
  </mergeCells>
  <printOptions horizontalCentered="1"/>
  <pageMargins left="0.70866141732283472" right="0.31496062992125984" top="0.55118110236220474" bottom="0.55118110236220474"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3" sqref="E13"/>
    </sheetView>
  </sheetViews>
  <sheetFormatPr defaultColWidth="8.85546875" defaultRowHeight="15" x14ac:dyDescent="0.25"/>
  <cols>
    <col min="1" max="1" width="4.42578125" customWidth="1"/>
    <col min="2" max="2" width="16.42578125" customWidth="1"/>
    <col min="3" max="3" width="32.42578125" customWidth="1"/>
    <col min="6" max="6" width="11.85546875" customWidth="1"/>
    <col min="7" max="8" width="15.140625" customWidth="1"/>
  </cols>
  <sheetData>
    <row r="1" spans="1:8" x14ac:dyDescent="0.25">
      <c r="G1" s="417" t="s">
        <v>391</v>
      </c>
      <c r="H1" s="417"/>
    </row>
    <row r="2" spans="1:8" ht="49.35" customHeight="1" x14ac:dyDescent="0.25">
      <c r="A2" s="434" t="s">
        <v>480</v>
      </c>
      <c r="B2" s="435"/>
      <c r="C2" s="435"/>
      <c r="D2" s="435"/>
      <c r="E2" s="435"/>
      <c r="F2" s="435"/>
      <c r="G2" s="435"/>
      <c r="H2" s="435"/>
    </row>
    <row r="4" spans="1:8" x14ac:dyDescent="0.25">
      <c r="A4" s="436" t="s">
        <v>370</v>
      </c>
      <c r="B4" s="425" t="s">
        <v>371</v>
      </c>
      <c r="C4" s="425" t="s">
        <v>372</v>
      </c>
      <c r="D4" s="425" t="s">
        <v>430</v>
      </c>
      <c r="E4" s="425" t="s">
        <v>373</v>
      </c>
      <c r="F4" s="425" t="s">
        <v>374</v>
      </c>
      <c r="G4" s="425" t="s">
        <v>481</v>
      </c>
      <c r="H4" s="425" t="s">
        <v>482</v>
      </c>
    </row>
    <row r="5" spans="1:8" ht="74.45" customHeight="1" x14ac:dyDescent="0.25">
      <c r="A5" s="436"/>
      <c r="B5" s="425"/>
      <c r="C5" s="425"/>
      <c r="D5" s="425"/>
      <c r="E5" s="425"/>
      <c r="F5" s="425"/>
      <c r="G5" s="425"/>
      <c r="H5" s="425"/>
    </row>
    <row r="6" spans="1:8" ht="15.75" x14ac:dyDescent="0.25">
      <c r="A6" s="158">
        <v>1</v>
      </c>
      <c r="B6" s="158">
        <v>2</v>
      </c>
      <c r="C6" s="159">
        <v>3</v>
      </c>
      <c r="D6" s="158">
        <v>4</v>
      </c>
      <c r="E6" s="158">
        <v>5</v>
      </c>
      <c r="F6" s="158">
        <v>6</v>
      </c>
      <c r="G6" s="158">
        <v>7</v>
      </c>
      <c r="H6" s="158">
        <v>8</v>
      </c>
    </row>
    <row r="7" spans="1:8" x14ac:dyDescent="0.25">
      <c r="A7" s="428" t="s">
        <v>375</v>
      </c>
      <c r="B7" s="428"/>
      <c r="C7" s="428"/>
      <c r="D7" s="428"/>
      <c r="E7" s="428"/>
      <c r="F7" s="428"/>
      <c r="G7" s="428"/>
      <c r="H7" s="428"/>
    </row>
    <row r="8" spans="1:8" ht="15.75" x14ac:dyDescent="0.25">
      <c r="A8" s="160"/>
      <c r="B8" s="160"/>
      <c r="C8" s="160"/>
      <c r="D8" s="184"/>
      <c r="E8" s="160"/>
      <c r="F8" s="160"/>
      <c r="G8" s="160"/>
      <c r="H8" s="160"/>
    </row>
    <row r="9" spans="1:8" ht="15.75" x14ac:dyDescent="0.25">
      <c r="A9" s="428" t="s">
        <v>376</v>
      </c>
      <c r="B9" s="428"/>
      <c r="C9" s="428"/>
      <c r="D9" s="428"/>
      <c r="E9" s="428"/>
      <c r="F9" s="428"/>
      <c r="G9" s="428"/>
      <c r="H9" s="428"/>
    </row>
    <row r="10" spans="1:8" ht="90" x14ac:dyDescent="0.25">
      <c r="A10" s="236">
        <v>1</v>
      </c>
      <c r="B10" s="237" t="s">
        <v>1342</v>
      </c>
      <c r="C10" s="238" t="s">
        <v>1331</v>
      </c>
      <c r="D10" s="237">
        <v>43</v>
      </c>
      <c r="E10" s="237" t="s">
        <v>1297</v>
      </c>
      <c r="F10" s="237">
        <v>2015</v>
      </c>
      <c r="G10" s="237">
        <v>100</v>
      </c>
      <c r="H10" s="237">
        <v>100</v>
      </c>
    </row>
    <row r="11" spans="1:8" ht="90" x14ac:dyDescent="0.25">
      <c r="A11" s="236">
        <v>2</v>
      </c>
      <c r="B11" s="237" t="s">
        <v>974</v>
      </c>
      <c r="C11" s="238" t="s">
        <v>1332</v>
      </c>
      <c r="D11" s="239" t="s">
        <v>975</v>
      </c>
      <c r="E11" s="240" t="s">
        <v>1300</v>
      </c>
      <c r="F11" s="237">
        <v>2015</v>
      </c>
      <c r="G11" s="240">
        <v>175</v>
      </c>
      <c r="H11" s="240">
        <v>175</v>
      </c>
    </row>
    <row r="12" spans="1:8" ht="75" x14ac:dyDescent="0.25">
      <c r="A12" s="236">
        <v>3</v>
      </c>
      <c r="B12" s="237" t="s">
        <v>1335</v>
      </c>
      <c r="C12" s="241" t="s">
        <v>1336</v>
      </c>
      <c r="D12" s="239" t="s">
        <v>1020</v>
      </c>
      <c r="E12" s="240" t="s">
        <v>1337</v>
      </c>
      <c r="F12" s="242">
        <v>2015</v>
      </c>
      <c r="G12" s="240">
        <v>100</v>
      </c>
      <c r="H12" s="240">
        <v>100</v>
      </c>
    </row>
    <row r="13" spans="1:8" ht="120" x14ac:dyDescent="0.25">
      <c r="A13" s="236">
        <v>4</v>
      </c>
      <c r="B13" s="237" t="s">
        <v>1340</v>
      </c>
      <c r="C13" s="241" t="s">
        <v>1341</v>
      </c>
      <c r="D13" s="239" t="s">
        <v>23</v>
      </c>
      <c r="E13" s="240" t="s">
        <v>1304</v>
      </c>
      <c r="F13" s="242">
        <v>2015</v>
      </c>
      <c r="G13" s="240">
        <v>200</v>
      </c>
      <c r="H13" s="240">
        <v>200</v>
      </c>
    </row>
    <row r="14" spans="1:8" ht="120" x14ac:dyDescent="0.25">
      <c r="A14" s="236">
        <v>5</v>
      </c>
      <c r="B14" s="243" t="s">
        <v>976</v>
      </c>
      <c r="C14" s="244" t="s">
        <v>1333</v>
      </c>
      <c r="D14" s="239" t="s">
        <v>975</v>
      </c>
      <c r="E14" s="240" t="s">
        <v>1308</v>
      </c>
      <c r="F14" s="240">
        <v>2015</v>
      </c>
      <c r="G14" s="240">
        <v>210.85</v>
      </c>
      <c r="H14" s="240">
        <v>210.85</v>
      </c>
    </row>
    <row r="15" spans="1:8" ht="105" x14ac:dyDescent="0.25">
      <c r="A15" s="236">
        <v>6</v>
      </c>
      <c r="B15" s="245" t="s">
        <v>1343</v>
      </c>
      <c r="C15" s="245" t="s">
        <v>1334</v>
      </c>
      <c r="D15" s="246">
        <v>11</v>
      </c>
      <c r="E15" s="247" t="s">
        <v>1311</v>
      </c>
      <c r="F15" s="248">
        <v>2015</v>
      </c>
      <c r="G15" s="249">
        <v>500</v>
      </c>
      <c r="H15" s="250">
        <v>500</v>
      </c>
    </row>
  </sheetData>
  <mergeCells count="12">
    <mergeCell ref="A7:H7"/>
    <mergeCell ref="A9:H9"/>
    <mergeCell ref="G1:H1"/>
    <mergeCell ref="A2:H2"/>
    <mergeCell ref="A4:A5"/>
    <mergeCell ref="B4:B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5" sqref="D5"/>
    </sheetView>
  </sheetViews>
  <sheetFormatPr defaultColWidth="8.85546875" defaultRowHeight="15.75" x14ac:dyDescent="0.25"/>
  <cols>
    <col min="1" max="1" width="49.42578125" style="16" customWidth="1"/>
    <col min="2" max="2" width="7.42578125" style="16" customWidth="1"/>
    <col min="3" max="3" width="9.7109375" style="16" customWidth="1"/>
    <col min="4" max="4" width="13.140625" style="16" customWidth="1"/>
    <col min="5" max="5" width="12.7109375" style="16" customWidth="1"/>
  </cols>
  <sheetData>
    <row r="1" spans="1:5" ht="39.6" customHeight="1" x14ac:dyDescent="0.25">
      <c r="A1" s="414" t="s">
        <v>550</v>
      </c>
      <c r="B1" s="414"/>
      <c r="C1" s="414"/>
      <c r="D1" s="414"/>
      <c r="E1" s="16" t="s">
        <v>111</v>
      </c>
    </row>
    <row r="2" spans="1:5" ht="57.6" customHeight="1" x14ac:dyDescent="0.25">
      <c r="A2" s="409" t="s">
        <v>483</v>
      </c>
      <c r="B2" s="409"/>
      <c r="C2" s="409"/>
      <c r="D2" s="409"/>
      <c r="E2" s="409"/>
    </row>
    <row r="3" spans="1:5" ht="51" x14ac:dyDescent="0.25">
      <c r="A3" s="33" t="s">
        <v>6</v>
      </c>
      <c r="B3" s="14" t="s">
        <v>7</v>
      </c>
      <c r="C3" s="32" t="s">
        <v>100</v>
      </c>
      <c r="D3" s="31" t="s">
        <v>90</v>
      </c>
      <c r="E3" s="32" t="s">
        <v>91</v>
      </c>
    </row>
    <row r="4" spans="1:5" x14ac:dyDescent="0.25">
      <c r="A4" s="39" t="s">
        <v>108</v>
      </c>
      <c r="B4" s="20" t="s">
        <v>458</v>
      </c>
      <c r="C4" s="357" t="s">
        <v>537</v>
      </c>
      <c r="D4" s="357" t="s">
        <v>1398</v>
      </c>
      <c r="E4" s="357" t="s">
        <v>1398</v>
      </c>
    </row>
    <row r="5" spans="1:5" x14ac:dyDescent="0.25">
      <c r="A5" s="39" t="s">
        <v>112</v>
      </c>
      <c r="B5" s="20" t="s">
        <v>462</v>
      </c>
      <c r="C5" s="357" t="s">
        <v>537</v>
      </c>
      <c r="D5" s="357" t="s">
        <v>1398</v>
      </c>
      <c r="E5" s="357" t="s">
        <v>1398</v>
      </c>
    </row>
    <row r="6" spans="1:5" x14ac:dyDescent="0.25">
      <c r="A6" s="42"/>
      <c r="B6" s="43"/>
      <c r="C6" s="43"/>
      <c r="D6" s="43"/>
      <c r="E6" s="43"/>
    </row>
    <row r="8" spans="1:5" x14ac:dyDescent="0.25">
      <c r="A8" s="76" t="s">
        <v>341</v>
      </c>
      <c r="B8" s="415" t="s">
        <v>551</v>
      </c>
      <c r="C8" s="415"/>
      <c r="D8" s="413"/>
      <c r="E8" s="413"/>
    </row>
    <row r="9" spans="1:5" x14ac:dyDescent="0.25">
      <c r="A9" s="38"/>
      <c r="B9" s="214"/>
      <c r="C9" s="214"/>
      <c r="D9" s="38"/>
      <c r="E9" s="38"/>
    </row>
    <row r="10" spans="1:5" x14ac:dyDescent="0.25">
      <c r="A10" s="38" t="s">
        <v>354</v>
      </c>
      <c r="B10" s="415" t="s">
        <v>552</v>
      </c>
      <c r="C10" s="415"/>
      <c r="D10" s="413"/>
      <c r="E10" s="413"/>
    </row>
  </sheetData>
  <mergeCells count="6">
    <mergeCell ref="A2:E2"/>
    <mergeCell ref="D8:E8"/>
    <mergeCell ref="D10:E10"/>
    <mergeCell ref="A1:D1"/>
    <mergeCell ref="B8:C8"/>
    <mergeCell ref="B10:C10"/>
  </mergeCells>
  <printOptions horizontalCentered="1"/>
  <pageMargins left="0.70866141732283472" right="0.31496062992125984" top="0.55118110236220474" bottom="0.55118110236220474"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F12" sqref="F12:G14"/>
    </sheetView>
  </sheetViews>
  <sheetFormatPr defaultColWidth="8.85546875" defaultRowHeight="15.75" x14ac:dyDescent="0.25"/>
  <cols>
    <col min="1" max="1" width="22.42578125" style="4" customWidth="1"/>
    <col min="2" max="2" width="8.28515625" style="4" customWidth="1"/>
    <col min="3" max="3" width="14" style="4" customWidth="1"/>
    <col min="4" max="5" width="8.85546875" style="4"/>
    <col min="6" max="6" width="12.85546875" style="4" customWidth="1"/>
    <col min="7" max="7" width="8.85546875" style="4"/>
    <col min="8" max="8" width="11.140625" style="4" customWidth="1"/>
    <col min="9" max="9" width="11.42578125" style="4" customWidth="1"/>
    <col min="10" max="10" width="11.5703125" style="4" customWidth="1"/>
    <col min="11" max="11" width="12.5703125" style="4" customWidth="1"/>
  </cols>
  <sheetData>
    <row r="1" spans="1:11" ht="28.35" customHeight="1" x14ac:dyDescent="0.25">
      <c r="A1" s="437" t="s">
        <v>550</v>
      </c>
      <c r="B1" s="437"/>
      <c r="C1" s="437"/>
      <c r="D1" s="437"/>
      <c r="E1" s="437"/>
      <c r="F1" s="437"/>
      <c r="G1" s="437"/>
      <c r="H1" s="437"/>
      <c r="I1" s="437"/>
      <c r="K1" s="4" t="s">
        <v>113</v>
      </c>
    </row>
    <row r="2" spans="1:11" x14ac:dyDescent="0.25">
      <c r="A2" s="416"/>
      <c r="B2" s="416"/>
      <c r="C2" s="416"/>
      <c r="D2" s="416"/>
      <c r="E2" s="416"/>
      <c r="F2" s="416"/>
      <c r="G2" s="416"/>
      <c r="H2" s="416"/>
      <c r="I2" s="416"/>
      <c r="J2" s="416"/>
      <c r="K2" s="416"/>
    </row>
    <row r="3" spans="1:11" s="45" customFormat="1" x14ac:dyDescent="0.25">
      <c r="A3" s="383" t="s">
        <v>484</v>
      </c>
      <c r="B3" s="383"/>
      <c r="C3" s="383"/>
      <c r="D3" s="383"/>
      <c r="E3" s="383"/>
      <c r="F3" s="383"/>
      <c r="G3" s="383"/>
      <c r="H3" s="383"/>
      <c r="I3" s="383"/>
      <c r="J3" s="383"/>
      <c r="K3" s="383"/>
    </row>
    <row r="5" spans="1:11" ht="51.75" customHeight="1" x14ac:dyDescent="0.25">
      <c r="A5" s="441" t="s">
        <v>114</v>
      </c>
      <c r="B5" s="441" t="s">
        <v>7</v>
      </c>
      <c r="C5" s="441" t="s">
        <v>115</v>
      </c>
      <c r="D5" s="441" t="s">
        <v>116</v>
      </c>
      <c r="E5" s="441" t="s">
        <v>117</v>
      </c>
      <c r="F5" s="441" t="s">
        <v>121</v>
      </c>
      <c r="G5" s="439" t="s">
        <v>118</v>
      </c>
      <c r="H5" s="440"/>
      <c r="I5" s="443" t="s">
        <v>532</v>
      </c>
      <c r="J5" s="441" t="s">
        <v>119</v>
      </c>
      <c r="K5" s="443" t="s">
        <v>120</v>
      </c>
    </row>
    <row r="6" spans="1:11" ht="67.5" customHeight="1" x14ac:dyDescent="0.25">
      <c r="A6" s="442"/>
      <c r="B6" s="442"/>
      <c r="C6" s="442"/>
      <c r="D6" s="442"/>
      <c r="E6" s="442"/>
      <c r="F6" s="442"/>
      <c r="G6" s="48" t="s">
        <v>122</v>
      </c>
      <c r="H6" s="49" t="s">
        <v>123</v>
      </c>
      <c r="I6" s="444"/>
      <c r="J6" s="442"/>
      <c r="K6" s="444"/>
    </row>
    <row r="7" spans="1:11" ht="47.25" x14ac:dyDescent="0.25">
      <c r="A7" s="46" t="s">
        <v>125</v>
      </c>
      <c r="B7" s="19" t="s">
        <v>458</v>
      </c>
      <c r="C7" s="101"/>
      <c r="D7" s="101"/>
      <c r="E7" s="101"/>
      <c r="F7" s="101"/>
      <c r="G7" s="101"/>
      <c r="H7" s="101"/>
      <c r="I7" s="101"/>
      <c r="J7" s="101"/>
      <c r="K7" s="101"/>
    </row>
    <row r="8" spans="1:11" ht="31.5" x14ac:dyDescent="0.25">
      <c r="A8" s="46" t="s">
        <v>194</v>
      </c>
      <c r="B8" s="19" t="s">
        <v>462</v>
      </c>
      <c r="C8" s="101"/>
      <c r="D8" s="101"/>
      <c r="E8" s="101"/>
      <c r="F8" s="101"/>
      <c r="G8" s="101"/>
      <c r="H8" s="101"/>
      <c r="I8" s="101"/>
      <c r="J8" s="101"/>
      <c r="K8" s="101"/>
    </row>
    <row r="9" spans="1:11" ht="31.5" x14ac:dyDescent="0.25">
      <c r="A9" s="46" t="s">
        <v>195</v>
      </c>
      <c r="B9" s="61" t="s">
        <v>463</v>
      </c>
      <c r="C9" s="101"/>
      <c r="D9" s="101"/>
      <c r="E9" s="101"/>
      <c r="F9" s="101"/>
      <c r="G9" s="101"/>
      <c r="H9" s="101"/>
      <c r="I9" s="101"/>
      <c r="J9" s="101"/>
      <c r="K9" s="101"/>
    </row>
    <row r="12" spans="1:11" x14ac:dyDescent="0.25">
      <c r="A12" s="438" t="s">
        <v>341</v>
      </c>
      <c r="B12" s="438"/>
      <c r="C12" s="438"/>
      <c r="D12" s="47"/>
      <c r="E12" s="47"/>
      <c r="F12" s="445" t="s">
        <v>551</v>
      </c>
      <c r="G12" s="445"/>
      <c r="H12" s="47"/>
      <c r="I12" s="438"/>
      <c r="J12" s="438"/>
      <c r="K12" s="47"/>
    </row>
    <row r="13" spans="1:11" x14ac:dyDescent="0.25">
      <c r="A13" s="47"/>
      <c r="B13" s="47"/>
      <c r="C13" s="47"/>
      <c r="D13" s="47"/>
      <c r="E13" s="47"/>
      <c r="F13" s="215"/>
      <c r="G13" s="215"/>
      <c r="H13" s="47"/>
      <c r="I13" s="47"/>
      <c r="J13" s="47"/>
      <c r="K13" s="47"/>
    </row>
    <row r="14" spans="1:11" x14ac:dyDescent="0.25">
      <c r="A14" s="438" t="s">
        <v>354</v>
      </c>
      <c r="B14" s="438"/>
      <c r="C14" s="438"/>
      <c r="D14" s="47"/>
      <c r="E14" s="47"/>
      <c r="F14" s="445" t="s">
        <v>552</v>
      </c>
      <c r="G14" s="445"/>
      <c r="H14" s="47"/>
      <c r="I14" s="438"/>
      <c r="J14" s="438"/>
      <c r="K14" s="47"/>
    </row>
    <row r="15" spans="1:11" x14ac:dyDescent="0.25">
      <c r="I15" s="47"/>
      <c r="J15" s="47"/>
    </row>
  </sheetData>
  <mergeCells count="19">
    <mergeCell ref="F14:G14"/>
    <mergeCell ref="J5:J6"/>
    <mergeCell ref="I5:I6"/>
    <mergeCell ref="A1:I1"/>
    <mergeCell ref="A12:C12"/>
    <mergeCell ref="A14:C14"/>
    <mergeCell ref="I12:J12"/>
    <mergeCell ref="I14:J14"/>
    <mergeCell ref="A2:K2"/>
    <mergeCell ref="A3:K3"/>
    <mergeCell ref="G5:H5"/>
    <mergeCell ref="F5:F6"/>
    <mergeCell ref="E5:E6"/>
    <mergeCell ref="D5:D6"/>
    <mergeCell ref="C5:C6"/>
    <mergeCell ref="B5:B6"/>
    <mergeCell ref="A5:A6"/>
    <mergeCell ref="K5:K6"/>
    <mergeCell ref="F12:G12"/>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2" workbookViewId="0">
      <selection activeCell="C13" sqref="C13"/>
    </sheetView>
  </sheetViews>
  <sheetFormatPr defaultColWidth="8.85546875" defaultRowHeight="15.75" x14ac:dyDescent="0.25"/>
  <cols>
    <col min="1" max="1" width="42.28515625" style="189" customWidth="1"/>
    <col min="2" max="2" width="7.42578125" style="189" customWidth="1"/>
    <col min="3" max="3" width="16.7109375" style="189" customWidth="1"/>
    <col min="4" max="4" width="14.140625" style="189" customWidth="1"/>
    <col min="5" max="5" width="18.85546875" style="189" customWidth="1"/>
  </cols>
  <sheetData>
    <row r="1" spans="1:8" ht="33.6" customHeight="1" x14ac:dyDescent="0.25">
      <c r="A1" s="414" t="s">
        <v>550</v>
      </c>
      <c r="B1" s="414"/>
      <c r="C1" s="414"/>
      <c r="D1" s="414"/>
      <c r="E1" s="191" t="s">
        <v>415</v>
      </c>
    </row>
    <row r="3" spans="1:8" ht="33" customHeight="1" x14ac:dyDescent="0.25">
      <c r="A3" s="389" t="s">
        <v>485</v>
      </c>
      <c r="B3" s="389"/>
      <c r="C3" s="389"/>
      <c r="D3" s="389"/>
      <c r="E3" s="389"/>
    </row>
    <row r="5" spans="1:8" ht="50.45" customHeight="1" x14ac:dyDescent="0.25">
      <c r="A5" s="447" t="s">
        <v>416</v>
      </c>
      <c r="B5" s="447" t="s">
        <v>127</v>
      </c>
      <c r="C5" s="448" t="s">
        <v>418</v>
      </c>
      <c r="D5" s="448"/>
      <c r="E5" s="448"/>
    </row>
    <row r="6" spans="1:8" ht="60" customHeight="1" x14ac:dyDescent="0.25">
      <c r="A6" s="447"/>
      <c r="B6" s="447"/>
      <c r="C6" s="97" t="s">
        <v>419</v>
      </c>
      <c r="D6" s="97" t="s">
        <v>420</v>
      </c>
      <c r="E6" s="97" t="s">
        <v>533</v>
      </c>
    </row>
    <row r="7" spans="1:8" ht="31.5" x14ac:dyDescent="0.25">
      <c r="A7" s="53" t="s">
        <v>421</v>
      </c>
      <c r="B7" s="190" t="s">
        <v>458</v>
      </c>
      <c r="C7" s="102"/>
      <c r="D7" s="102"/>
      <c r="E7" s="102"/>
    </row>
    <row r="8" spans="1:8" x14ac:dyDescent="0.25">
      <c r="A8" s="21" t="s">
        <v>417</v>
      </c>
      <c r="B8" s="190" t="s">
        <v>462</v>
      </c>
      <c r="C8" s="102"/>
      <c r="D8" s="102"/>
      <c r="E8" s="102"/>
    </row>
    <row r="9" spans="1:8" x14ac:dyDescent="0.25">
      <c r="A9" s="21" t="s">
        <v>388</v>
      </c>
      <c r="B9" s="190"/>
      <c r="C9" s="102"/>
      <c r="D9" s="102"/>
      <c r="E9" s="102"/>
    </row>
    <row r="10" spans="1:8" ht="78.75" x14ac:dyDescent="0.25">
      <c r="A10" s="21" t="s">
        <v>422</v>
      </c>
      <c r="B10" s="190"/>
      <c r="C10" s="102"/>
      <c r="D10" s="102"/>
      <c r="E10" s="102"/>
      <c r="H10" s="104"/>
    </row>
    <row r="13" spans="1:8" ht="31.5" customHeight="1" x14ac:dyDescent="0.25">
      <c r="A13" s="413" t="s">
        <v>341</v>
      </c>
      <c r="B13" s="413"/>
      <c r="C13" s="220" t="s">
        <v>551</v>
      </c>
      <c r="D13" s="446"/>
      <c r="E13" s="446"/>
    </row>
  </sheetData>
  <mergeCells count="7">
    <mergeCell ref="A13:B13"/>
    <mergeCell ref="D13:E13"/>
    <mergeCell ref="A1:D1"/>
    <mergeCell ref="A3:E3"/>
    <mergeCell ref="A5:A6"/>
    <mergeCell ref="B5:B6"/>
    <mergeCell ref="C5:E5"/>
  </mergeCells>
  <printOptions horizontalCentered="1"/>
  <pageMargins left="0.70866141732283472" right="0.51181102362204722" top="0.55118110236220474" bottom="0.55118110236220474"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pane xSplit="1" ySplit="7" topLeftCell="B8" activePane="bottomRight" state="frozen"/>
      <selection pane="topRight" activeCell="B1" sqref="B1"/>
      <selection pane="bottomLeft" activeCell="A8" sqref="A8"/>
      <selection pane="bottomRight" activeCell="G32" sqref="G32"/>
    </sheetView>
  </sheetViews>
  <sheetFormatPr defaultColWidth="8.85546875" defaultRowHeight="15.75" x14ac:dyDescent="0.25"/>
  <cols>
    <col min="1" max="1" width="28.42578125" style="16" customWidth="1"/>
    <col min="2" max="2" width="7.42578125" style="16" customWidth="1"/>
    <col min="3" max="3" width="8.42578125" style="16" customWidth="1"/>
    <col min="4" max="4" width="9.42578125" style="16" customWidth="1"/>
    <col min="5" max="6" width="11.85546875" style="16" customWidth="1"/>
    <col min="7" max="7" width="10.85546875" style="16" customWidth="1"/>
  </cols>
  <sheetData>
    <row r="1" spans="1:7" ht="33.6" customHeight="1" x14ac:dyDescent="0.25">
      <c r="A1" s="414" t="s">
        <v>550</v>
      </c>
      <c r="B1" s="414"/>
      <c r="C1" s="414"/>
      <c r="D1" s="414"/>
      <c r="E1" s="414"/>
      <c r="F1" s="414"/>
      <c r="G1" s="54" t="s">
        <v>133</v>
      </c>
    </row>
    <row r="3" spans="1:7" x14ac:dyDescent="0.25">
      <c r="A3" s="389" t="s">
        <v>486</v>
      </c>
      <c r="B3" s="389"/>
      <c r="C3" s="389"/>
      <c r="D3" s="389"/>
      <c r="E3" s="389"/>
      <c r="F3" s="389"/>
      <c r="G3" s="389"/>
    </row>
    <row r="5" spans="1:7" x14ac:dyDescent="0.25">
      <c r="A5" s="447" t="s">
        <v>126</v>
      </c>
      <c r="B5" s="447" t="s">
        <v>127</v>
      </c>
      <c r="C5" s="447" t="s">
        <v>128</v>
      </c>
      <c r="D5" s="449" t="s">
        <v>131</v>
      </c>
      <c r="E5" s="451" t="s">
        <v>132</v>
      </c>
      <c r="F5" s="447"/>
      <c r="G5" s="447"/>
    </row>
    <row r="6" spans="1:7" ht="46.5" customHeight="1" x14ac:dyDescent="0.25">
      <c r="A6" s="447"/>
      <c r="B6" s="447"/>
      <c r="C6" s="447"/>
      <c r="D6" s="450"/>
      <c r="E6" s="52" t="s">
        <v>130</v>
      </c>
      <c r="F6" s="51" t="s">
        <v>129</v>
      </c>
      <c r="G6" s="52" t="s">
        <v>534</v>
      </c>
    </row>
    <row r="7" spans="1:7" ht="31.5" x14ac:dyDescent="0.25">
      <c r="A7" s="53" t="s">
        <v>1292</v>
      </c>
      <c r="B7" s="308" t="s">
        <v>9</v>
      </c>
      <c r="C7" s="308"/>
      <c r="D7" s="309">
        <f>F7+G7</f>
        <v>4005.85</v>
      </c>
      <c r="E7" s="309">
        <v>0</v>
      </c>
      <c r="F7" s="309">
        <v>2720</v>
      </c>
      <c r="G7" s="309">
        <f>1285.85</f>
        <v>1285.8499999999999</v>
      </c>
    </row>
    <row r="8" spans="1:7" ht="31.5" x14ac:dyDescent="0.25">
      <c r="A8" s="310" t="s">
        <v>1318</v>
      </c>
      <c r="B8" s="315" t="s">
        <v>10</v>
      </c>
      <c r="C8" s="315"/>
      <c r="D8" s="317">
        <f>SUM(E8:G8)</f>
        <v>220</v>
      </c>
      <c r="E8" s="317">
        <v>0</v>
      </c>
      <c r="F8" s="317">
        <f>F9</f>
        <v>220</v>
      </c>
      <c r="G8" s="317">
        <v>0</v>
      </c>
    </row>
    <row r="9" spans="1:7" x14ac:dyDescent="0.25">
      <c r="A9" s="310" t="s">
        <v>1316</v>
      </c>
      <c r="B9" s="308" t="s">
        <v>11</v>
      </c>
      <c r="C9" s="315" t="s">
        <v>1317</v>
      </c>
      <c r="D9" s="316">
        <f t="shared" ref="D9:D32" si="0">SUM(E9:G9)</f>
        <v>220</v>
      </c>
      <c r="E9" s="316">
        <v>0</v>
      </c>
      <c r="F9" s="316">
        <v>220</v>
      </c>
      <c r="G9" s="316">
        <v>0</v>
      </c>
    </row>
    <row r="10" spans="1:7" ht="47.25" x14ac:dyDescent="0.25">
      <c r="A10" s="310" t="s">
        <v>1319</v>
      </c>
      <c r="B10" s="315" t="s">
        <v>12</v>
      </c>
      <c r="C10" s="315"/>
      <c r="D10" s="317">
        <f t="shared" si="0"/>
        <v>280</v>
      </c>
      <c r="E10" s="317">
        <v>0</v>
      </c>
      <c r="F10" s="317">
        <f>F11</f>
        <v>280</v>
      </c>
      <c r="G10" s="316">
        <v>0</v>
      </c>
    </row>
    <row r="11" spans="1:7" ht="63" x14ac:dyDescent="0.25">
      <c r="A11" s="310" t="s">
        <v>1320</v>
      </c>
      <c r="B11" s="308" t="s">
        <v>13</v>
      </c>
      <c r="C11" s="315" t="s">
        <v>1321</v>
      </c>
      <c r="D11" s="316">
        <f t="shared" si="0"/>
        <v>280</v>
      </c>
      <c r="E11" s="316">
        <v>0</v>
      </c>
      <c r="F11" s="316">
        <v>280</v>
      </c>
      <c r="G11" s="316">
        <v>0</v>
      </c>
    </row>
    <row r="12" spans="1:7" x14ac:dyDescent="0.25">
      <c r="A12" s="310" t="s">
        <v>1309</v>
      </c>
      <c r="B12" s="315" t="s">
        <v>14</v>
      </c>
      <c r="C12" s="315"/>
      <c r="D12" s="317">
        <f t="shared" si="0"/>
        <v>450.85</v>
      </c>
      <c r="E12" s="317">
        <v>0</v>
      </c>
      <c r="F12" s="317">
        <f>F13</f>
        <v>240</v>
      </c>
      <c r="G12" s="317">
        <f>G13</f>
        <v>210.85</v>
      </c>
    </row>
    <row r="13" spans="1:7" ht="31.5" x14ac:dyDescent="0.25">
      <c r="A13" s="310" t="s">
        <v>1307</v>
      </c>
      <c r="B13" s="308" t="s">
        <v>15</v>
      </c>
      <c r="C13" s="315" t="s">
        <v>1308</v>
      </c>
      <c r="D13" s="316">
        <f t="shared" si="0"/>
        <v>450.85</v>
      </c>
      <c r="E13" s="316">
        <v>0</v>
      </c>
      <c r="F13" s="316">
        <v>240</v>
      </c>
      <c r="G13" s="316">
        <v>210.85</v>
      </c>
    </row>
    <row r="14" spans="1:7" ht="47.25" x14ac:dyDescent="0.25">
      <c r="A14" s="310" t="s">
        <v>1312</v>
      </c>
      <c r="B14" s="315" t="s">
        <v>16</v>
      </c>
      <c r="C14" s="315"/>
      <c r="D14" s="317">
        <f t="shared" si="0"/>
        <v>1280</v>
      </c>
      <c r="E14" s="317">
        <v>0</v>
      </c>
      <c r="F14" s="317">
        <f>SUM(F15:F16)</f>
        <v>780</v>
      </c>
      <c r="G14" s="317">
        <f>SUM(G15:G16)</f>
        <v>500</v>
      </c>
    </row>
    <row r="15" spans="1:7" ht="47.25" x14ac:dyDescent="0.25">
      <c r="A15" s="310" t="s">
        <v>1310</v>
      </c>
      <c r="B15" s="308" t="s">
        <v>17</v>
      </c>
      <c r="C15" s="315" t="s">
        <v>1311</v>
      </c>
      <c r="D15" s="316">
        <f t="shared" si="0"/>
        <v>910</v>
      </c>
      <c r="E15" s="316">
        <v>0</v>
      </c>
      <c r="F15" s="316">
        <v>410</v>
      </c>
      <c r="G15" s="316">
        <v>500</v>
      </c>
    </row>
    <row r="16" spans="1:7" ht="47.25" x14ac:dyDescent="0.25">
      <c r="A16" s="310" t="s">
        <v>1322</v>
      </c>
      <c r="B16" s="315" t="s">
        <v>18</v>
      </c>
      <c r="C16" s="315" t="s">
        <v>1323</v>
      </c>
      <c r="D16" s="316">
        <f t="shared" si="0"/>
        <v>370</v>
      </c>
      <c r="E16" s="316">
        <v>0</v>
      </c>
      <c r="F16" s="316">
        <v>370</v>
      </c>
      <c r="G16" s="316">
        <v>0</v>
      </c>
    </row>
    <row r="17" spans="1:7" ht="31.5" x14ac:dyDescent="0.25">
      <c r="A17" s="310" t="s">
        <v>1302</v>
      </c>
      <c r="B17" s="308" t="s">
        <v>19</v>
      </c>
      <c r="C17" s="315"/>
      <c r="D17" s="317">
        <f t="shared" si="0"/>
        <v>330</v>
      </c>
      <c r="E17" s="317">
        <v>0</v>
      </c>
      <c r="F17" s="317">
        <f>F18</f>
        <v>130</v>
      </c>
      <c r="G17" s="317">
        <f>G18</f>
        <v>200</v>
      </c>
    </row>
    <row r="18" spans="1:7" x14ac:dyDescent="0.25">
      <c r="A18" s="310" t="s">
        <v>1303</v>
      </c>
      <c r="B18" s="315" t="s">
        <v>20</v>
      </c>
      <c r="C18" s="315" t="s">
        <v>1304</v>
      </c>
      <c r="D18" s="316">
        <f t="shared" si="0"/>
        <v>330</v>
      </c>
      <c r="E18" s="316">
        <v>0</v>
      </c>
      <c r="F18" s="316">
        <v>130</v>
      </c>
      <c r="G18" s="316">
        <v>200</v>
      </c>
    </row>
    <row r="19" spans="1:7" ht="31.5" x14ac:dyDescent="0.25">
      <c r="A19" s="21" t="s">
        <v>1293</v>
      </c>
      <c r="B19" s="308" t="s">
        <v>21</v>
      </c>
      <c r="C19" s="313"/>
      <c r="D19" s="317">
        <f t="shared" si="0"/>
        <v>245</v>
      </c>
      <c r="E19" s="314"/>
      <c r="F19" s="314">
        <f>SUM(F20:F21)</f>
        <v>145</v>
      </c>
      <c r="G19" s="314">
        <f>SUM(G20:G21)</f>
        <v>100</v>
      </c>
    </row>
    <row r="20" spans="1:7" ht="31.5" x14ac:dyDescent="0.25">
      <c r="A20" s="53" t="s">
        <v>1294</v>
      </c>
      <c r="B20" s="315" t="s">
        <v>22</v>
      </c>
      <c r="C20" s="103" t="s">
        <v>1295</v>
      </c>
      <c r="D20" s="316">
        <f t="shared" si="0"/>
        <v>145</v>
      </c>
      <c r="E20" s="102">
        <v>0</v>
      </c>
      <c r="F20" s="102">
        <v>145</v>
      </c>
      <c r="G20" s="102">
        <v>0</v>
      </c>
    </row>
    <row r="21" spans="1:7" ht="31.5" x14ac:dyDescent="0.25">
      <c r="A21" s="310" t="s">
        <v>1298</v>
      </c>
      <c r="B21" s="308" t="s">
        <v>23</v>
      </c>
      <c r="C21" s="311" t="s">
        <v>1297</v>
      </c>
      <c r="D21" s="316">
        <f t="shared" si="0"/>
        <v>100</v>
      </c>
      <c r="E21" s="312">
        <v>0</v>
      </c>
      <c r="F21" s="312">
        <v>0</v>
      </c>
      <c r="G21" s="312">
        <v>100</v>
      </c>
    </row>
    <row r="22" spans="1:7" ht="31.5" x14ac:dyDescent="0.25">
      <c r="A22" s="310" t="s">
        <v>1301</v>
      </c>
      <c r="B22" s="315" t="s">
        <v>24</v>
      </c>
      <c r="C22" s="311"/>
      <c r="D22" s="317">
        <f t="shared" si="0"/>
        <v>355</v>
      </c>
      <c r="E22" s="318">
        <v>0</v>
      </c>
      <c r="F22" s="318">
        <f>SUM(F23:F24)</f>
        <v>180</v>
      </c>
      <c r="G22" s="318">
        <f>SUM(G23:G24)</f>
        <v>175</v>
      </c>
    </row>
    <row r="23" spans="1:7" ht="31.5" x14ac:dyDescent="0.25">
      <c r="A23" s="310" t="s">
        <v>1325</v>
      </c>
      <c r="B23" s="308" t="s">
        <v>25</v>
      </c>
      <c r="C23" s="311" t="s">
        <v>1324</v>
      </c>
      <c r="D23" s="316">
        <f t="shared" si="0"/>
        <v>180</v>
      </c>
      <c r="E23" s="312">
        <v>0</v>
      </c>
      <c r="F23" s="312">
        <v>180</v>
      </c>
      <c r="G23" s="312">
        <v>0</v>
      </c>
    </row>
    <row r="24" spans="1:7" ht="31.5" x14ac:dyDescent="0.25">
      <c r="A24" s="310" t="s">
        <v>1299</v>
      </c>
      <c r="B24" s="315" t="s">
        <v>26</v>
      </c>
      <c r="C24" s="311" t="s">
        <v>1300</v>
      </c>
      <c r="D24" s="316">
        <f t="shared" si="0"/>
        <v>175</v>
      </c>
      <c r="E24" s="312">
        <v>0</v>
      </c>
      <c r="F24" s="312">
        <v>0</v>
      </c>
      <c r="G24" s="312">
        <v>175</v>
      </c>
    </row>
    <row r="25" spans="1:7" ht="63" x14ac:dyDescent="0.25">
      <c r="A25" s="310" t="s">
        <v>1315</v>
      </c>
      <c r="B25" s="308" t="s">
        <v>27</v>
      </c>
      <c r="C25" s="311"/>
      <c r="D25" s="317">
        <f t="shared" si="0"/>
        <v>115</v>
      </c>
      <c r="E25" s="318">
        <v>0</v>
      </c>
      <c r="F25" s="318">
        <f>F26</f>
        <v>115</v>
      </c>
      <c r="G25" s="318">
        <v>0</v>
      </c>
    </row>
    <row r="26" spans="1:7" ht="31.5" x14ac:dyDescent="0.25">
      <c r="A26" s="310" t="s">
        <v>1314</v>
      </c>
      <c r="B26" s="315" t="s">
        <v>28</v>
      </c>
      <c r="C26" s="311" t="s">
        <v>1313</v>
      </c>
      <c r="D26" s="316">
        <f t="shared" si="0"/>
        <v>115</v>
      </c>
      <c r="E26" s="312">
        <v>0</v>
      </c>
      <c r="F26" s="312">
        <v>115</v>
      </c>
      <c r="G26" s="312">
        <v>0</v>
      </c>
    </row>
    <row r="27" spans="1:7" x14ac:dyDescent="0.25">
      <c r="A27" s="310" t="s">
        <v>1296</v>
      </c>
      <c r="B27" s="308" t="s">
        <v>29</v>
      </c>
      <c r="C27" s="311"/>
      <c r="D27" s="317">
        <f t="shared" si="0"/>
        <v>170</v>
      </c>
      <c r="E27" s="318">
        <v>0</v>
      </c>
      <c r="F27" s="318">
        <f>SUM(F28:F28)</f>
        <v>170</v>
      </c>
      <c r="G27" s="318">
        <v>0</v>
      </c>
    </row>
    <row r="28" spans="1:7" x14ac:dyDescent="0.25">
      <c r="A28" s="310" t="s">
        <v>1305</v>
      </c>
      <c r="B28" s="308" t="s">
        <v>30</v>
      </c>
      <c r="C28" s="311" t="s">
        <v>1306</v>
      </c>
      <c r="D28" s="316">
        <f t="shared" si="0"/>
        <v>170</v>
      </c>
      <c r="E28" s="312">
        <v>0</v>
      </c>
      <c r="F28" s="312">
        <v>170</v>
      </c>
      <c r="G28" s="312">
        <v>0</v>
      </c>
    </row>
    <row r="29" spans="1:7" ht="31.5" x14ac:dyDescent="0.25">
      <c r="A29" s="310" t="s">
        <v>1328</v>
      </c>
      <c r="B29" s="315" t="s">
        <v>31</v>
      </c>
      <c r="C29" s="311"/>
      <c r="D29" s="317">
        <f t="shared" si="0"/>
        <v>560</v>
      </c>
      <c r="E29" s="312">
        <v>0</v>
      </c>
      <c r="F29" s="318">
        <f>SUM(F30:F32)</f>
        <v>460</v>
      </c>
      <c r="G29" s="318">
        <f>SUM(G30:G32)</f>
        <v>100</v>
      </c>
    </row>
    <row r="30" spans="1:7" ht="47.25" x14ac:dyDescent="0.25">
      <c r="A30" s="310" t="s">
        <v>1330</v>
      </c>
      <c r="B30" s="308" t="s">
        <v>32</v>
      </c>
      <c r="C30" s="311" t="s">
        <v>1329</v>
      </c>
      <c r="D30" s="316">
        <f t="shared" si="0"/>
        <v>250</v>
      </c>
      <c r="E30" s="312">
        <v>0</v>
      </c>
      <c r="F30" s="312">
        <v>250</v>
      </c>
      <c r="G30" s="312">
        <v>0</v>
      </c>
    </row>
    <row r="31" spans="1:7" ht="31.5" x14ac:dyDescent="0.25">
      <c r="A31" s="319" t="s">
        <v>1339</v>
      </c>
      <c r="B31" s="320" t="s">
        <v>298</v>
      </c>
      <c r="C31" s="321" t="s">
        <v>1337</v>
      </c>
      <c r="D31" s="316">
        <f t="shared" si="0"/>
        <v>100</v>
      </c>
      <c r="E31" s="322">
        <v>0</v>
      </c>
      <c r="F31" s="322">
        <v>0</v>
      </c>
      <c r="G31" s="322">
        <v>100</v>
      </c>
    </row>
    <row r="32" spans="1:7" x14ac:dyDescent="0.25">
      <c r="A32" s="310" t="s">
        <v>1327</v>
      </c>
      <c r="B32" s="315" t="s">
        <v>299</v>
      </c>
      <c r="C32" s="311" t="s">
        <v>1326</v>
      </c>
      <c r="D32" s="316">
        <f t="shared" si="0"/>
        <v>210</v>
      </c>
      <c r="E32" s="312">
        <v>0</v>
      </c>
      <c r="F32" s="312">
        <v>210</v>
      </c>
      <c r="G32" s="312">
        <v>0</v>
      </c>
    </row>
    <row r="33" spans="1:7" x14ac:dyDescent="0.25">
      <c r="A33" s="21"/>
      <c r="B33" s="98"/>
      <c r="C33" s="103"/>
      <c r="D33" s="102"/>
      <c r="E33" s="102"/>
      <c r="F33" s="102"/>
      <c r="G33" s="102"/>
    </row>
    <row r="36" spans="1:7" ht="31.5" customHeight="1" x14ac:dyDescent="0.25">
      <c r="A36" s="413" t="s">
        <v>341</v>
      </c>
      <c r="B36" s="413"/>
      <c r="C36" s="413"/>
      <c r="D36" s="415" t="s">
        <v>551</v>
      </c>
      <c r="E36" s="415"/>
      <c r="F36" s="446"/>
      <c r="G36" s="446"/>
    </row>
  </sheetData>
  <mergeCells count="10">
    <mergeCell ref="A1:F1"/>
    <mergeCell ref="A3:G3"/>
    <mergeCell ref="A36:C36"/>
    <mergeCell ref="F36:G36"/>
    <mergeCell ref="A5:A6"/>
    <mergeCell ref="B5:B6"/>
    <mergeCell ref="C5:C6"/>
    <mergeCell ref="D5:D6"/>
    <mergeCell ref="E5:G5"/>
    <mergeCell ref="D36:E36"/>
  </mergeCells>
  <printOptions horizontalCentered="1"/>
  <pageMargins left="0.70866141732283472" right="0.51181102362204722" top="0.55118110236220474"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6" sqref="C6:C14"/>
    </sheetView>
  </sheetViews>
  <sheetFormatPr defaultColWidth="8.85546875" defaultRowHeight="15" x14ac:dyDescent="0.25"/>
  <cols>
    <col min="1" max="1" width="36.7109375" customWidth="1"/>
    <col min="2" max="2" width="16.140625" customWidth="1"/>
    <col min="3" max="3" width="33.42578125" customWidth="1"/>
  </cols>
  <sheetData>
    <row r="1" spans="1:3" ht="34.35" customHeight="1" x14ac:dyDescent="0.25">
      <c r="A1" s="414" t="s">
        <v>550</v>
      </c>
      <c r="B1" s="414"/>
      <c r="C1" s="63" t="s">
        <v>134</v>
      </c>
    </row>
    <row r="2" spans="1:3" ht="15.75" x14ac:dyDescent="0.25">
      <c r="A2" s="56"/>
      <c r="B2" s="56"/>
      <c r="C2" s="56"/>
    </row>
    <row r="3" spans="1:3" ht="38.25" customHeight="1" x14ac:dyDescent="0.25">
      <c r="A3" s="389" t="s">
        <v>487</v>
      </c>
      <c r="B3" s="389"/>
      <c r="C3" s="389"/>
    </row>
    <row r="4" spans="1:3" ht="15.75" x14ac:dyDescent="0.25">
      <c r="A4" s="56"/>
      <c r="B4" s="56"/>
      <c r="C4" s="56"/>
    </row>
    <row r="5" spans="1:3" ht="78.75" x14ac:dyDescent="0.25">
      <c r="A5" s="48" t="s">
        <v>135</v>
      </c>
      <c r="B5" s="48" t="s">
        <v>127</v>
      </c>
      <c r="C5" s="48" t="s">
        <v>136</v>
      </c>
    </row>
    <row r="6" spans="1:3" ht="15.75" x14ac:dyDescent="0.25">
      <c r="A6" s="64" t="s">
        <v>145</v>
      </c>
      <c r="B6" s="62">
        <v>1</v>
      </c>
      <c r="C6" s="359">
        <v>0</v>
      </c>
    </row>
    <row r="7" spans="1:3" ht="31.5" x14ac:dyDescent="0.25">
      <c r="A7" s="46" t="s">
        <v>137</v>
      </c>
      <c r="B7" s="62">
        <v>2</v>
      </c>
      <c r="C7" s="359">
        <v>0</v>
      </c>
    </row>
    <row r="8" spans="1:3" ht="15.75" x14ac:dyDescent="0.25">
      <c r="A8" s="46" t="s">
        <v>138</v>
      </c>
      <c r="B8" s="62">
        <v>3</v>
      </c>
      <c r="C8" s="359">
        <v>0</v>
      </c>
    </row>
    <row r="9" spans="1:3" ht="31.5" x14ac:dyDescent="0.25">
      <c r="A9" s="46" t="s">
        <v>139</v>
      </c>
      <c r="B9" s="62">
        <v>4</v>
      </c>
      <c r="C9" s="359">
        <v>0</v>
      </c>
    </row>
    <row r="10" spans="1:3" ht="15.75" x14ac:dyDescent="0.25">
      <c r="A10" s="46" t="s">
        <v>140</v>
      </c>
      <c r="B10" s="62">
        <v>5</v>
      </c>
      <c r="C10" s="359">
        <v>0</v>
      </c>
    </row>
    <row r="11" spans="1:3" ht="31.5" x14ac:dyDescent="0.25">
      <c r="A11" s="46" t="s">
        <v>141</v>
      </c>
      <c r="B11" s="62">
        <v>6</v>
      </c>
      <c r="C11" s="359">
        <v>0</v>
      </c>
    </row>
    <row r="12" spans="1:3" ht="20.100000000000001" customHeight="1" x14ac:dyDescent="0.25">
      <c r="A12" s="46" t="s">
        <v>142</v>
      </c>
      <c r="B12" s="62">
        <v>7</v>
      </c>
      <c r="C12" s="359">
        <v>0</v>
      </c>
    </row>
    <row r="13" spans="1:3" ht="31.5" x14ac:dyDescent="0.25">
      <c r="A13" s="46" t="s">
        <v>143</v>
      </c>
      <c r="B13" s="62">
        <v>8</v>
      </c>
      <c r="C13" s="359">
        <v>0</v>
      </c>
    </row>
    <row r="14" spans="1:3" ht="47.25" x14ac:dyDescent="0.25">
      <c r="A14" s="46" t="s">
        <v>144</v>
      </c>
      <c r="B14" s="62">
        <v>9</v>
      </c>
      <c r="C14" s="359">
        <v>0</v>
      </c>
    </row>
    <row r="15" spans="1:3" ht="15.75" x14ac:dyDescent="0.25">
      <c r="A15" s="56"/>
      <c r="B15" s="56"/>
      <c r="C15" s="56"/>
    </row>
    <row r="16" spans="1:3" ht="15.75" x14ac:dyDescent="0.25">
      <c r="A16" s="56"/>
      <c r="B16" s="56"/>
      <c r="C16" s="56"/>
    </row>
    <row r="17" spans="1:3" ht="31.5" customHeight="1" x14ac:dyDescent="0.25">
      <c r="A17" s="15" t="s">
        <v>341</v>
      </c>
      <c r="B17" s="220" t="s">
        <v>551</v>
      </c>
      <c r="C17" s="96"/>
    </row>
    <row r="18" spans="1:3" ht="15.75" x14ac:dyDescent="0.25">
      <c r="A18" s="56"/>
      <c r="B18" s="56"/>
      <c r="C18" s="56"/>
    </row>
    <row r="19" spans="1:3" ht="15.75" x14ac:dyDescent="0.25">
      <c r="A19" s="56"/>
      <c r="B19" s="56"/>
      <c r="C19" s="56"/>
    </row>
  </sheetData>
  <mergeCells count="2">
    <mergeCell ref="A1:B1"/>
    <mergeCell ref="A3:C3"/>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ColWidth="8.85546875" defaultRowHeight="15" x14ac:dyDescent="0.25"/>
  <cols>
    <col min="1" max="1" width="63.28515625" customWidth="1"/>
    <col min="2" max="2" width="8.28515625" customWidth="1"/>
    <col min="3" max="3" width="18.28515625" customWidth="1"/>
  </cols>
  <sheetData>
    <row r="1" spans="1:5" ht="36" customHeight="1" x14ac:dyDescent="0.25">
      <c r="A1" s="414" t="s">
        <v>550</v>
      </c>
      <c r="B1" s="414"/>
      <c r="C1" s="63" t="s">
        <v>146</v>
      </c>
    </row>
    <row r="2" spans="1:5" ht="15.75" x14ac:dyDescent="0.25">
      <c r="A2" s="56"/>
      <c r="B2" s="56"/>
      <c r="C2" s="56"/>
    </row>
    <row r="3" spans="1:5" ht="38.25" customHeight="1" x14ac:dyDescent="0.25">
      <c r="A3" s="452" t="s">
        <v>488</v>
      </c>
      <c r="B3" s="452"/>
      <c r="C3" s="452"/>
    </row>
    <row r="4" spans="1:5" ht="51" x14ac:dyDescent="0.25">
      <c r="A4" s="68" t="s">
        <v>147</v>
      </c>
      <c r="B4" s="48" t="s">
        <v>127</v>
      </c>
      <c r="C4" s="69" t="s">
        <v>154</v>
      </c>
    </row>
    <row r="5" spans="1:5" ht="15.75" x14ac:dyDescent="0.25">
      <c r="A5" s="65" t="s">
        <v>145</v>
      </c>
      <c r="B5" s="66">
        <v>1</v>
      </c>
      <c r="C5" s="360">
        <v>0</v>
      </c>
    </row>
    <row r="6" spans="1:5" ht="60" x14ac:dyDescent="0.25">
      <c r="A6" s="35" t="s">
        <v>148</v>
      </c>
      <c r="B6" s="66">
        <v>2</v>
      </c>
      <c r="C6" s="360">
        <v>0</v>
      </c>
    </row>
    <row r="7" spans="1:5" ht="45" customHeight="1" x14ac:dyDescent="0.25">
      <c r="A7" s="35" t="s">
        <v>149</v>
      </c>
      <c r="B7" s="66">
        <v>3</v>
      </c>
      <c r="C7" s="360">
        <v>0</v>
      </c>
    </row>
    <row r="8" spans="1:5" ht="60" x14ac:dyDescent="0.25">
      <c r="A8" s="35" t="s">
        <v>150</v>
      </c>
      <c r="B8" s="66">
        <v>4</v>
      </c>
      <c r="C8" s="360">
        <v>0</v>
      </c>
    </row>
    <row r="9" spans="1:5" ht="60" x14ac:dyDescent="0.25">
      <c r="A9" s="35" t="s">
        <v>151</v>
      </c>
      <c r="B9" s="66">
        <v>5</v>
      </c>
      <c r="C9" s="360">
        <v>0</v>
      </c>
    </row>
    <row r="10" spans="1:5" ht="30" x14ac:dyDescent="0.25">
      <c r="A10" s="35" t="s">
        <v>152</v>
      </c>
      <c r="B10" s="66">
        <v>6</v>
      </c>
      <c r="C10" s="360">
        <v>0</v>
      </c>
    </row>
    <row r="11" spans="1:5" ht="45" x14ac:dyDescent="0.25">
      <c r="A11" s="35" t="s">
        <v>153</v>
      </c>
      <c r="B11" s="66">
        <v>7</v>
      </c>
      <c r="C11" s="360">
        <v>0</v>
      </c>
    </row>
    <row r="12" spans="1:5" ht="17.25" customHeight="1" x14ac:dyDescent="0.25">
      <c r="A12" s="56"/>
      <c r="B12" s="56"/>
      <c r="C12" s="56"/>
    </row>
    <row r="13" spans="1:5" ht="25.5" customHeight="1" x14ac:dyDescent="0.25">
      <c r="A13" s="15" t="s">
        <v>341</v>
      </c>
      <c r="B13" s="415" t="s">
        <v>551</v>
      </c>
      <c r="C13" s="415"/>
    </row>
    <row r="14" spans="1:5" ht="27" customHeight="1" x14ac:dyDescent="0.25">
      <c r="A14" s="55" t="s">
        <v>354</v>
      </c>
      <c r="B14" s="453" t="s">
        <v>552</v>
      </c>
      <c r="C14" s="453"/>
      <c r="D14" s="413"/>
      <c r="E14" s="413"/>
    </row>
  </sheetData>
  <mergeCells count="5">
    <mergeCell ref="A1:B1"/>
    <mergeCell ref="A3:C3"/>
    <mergeCell ref="D14:E14"/>
    <mergeCell ref="B13:C13"/>
    <mergeCell ref="B14:C14"/>
  </mergeCells>
  <printOptions horizontalCentered="1"/>
  <pageMargins left="0.70866141732283472" right="0.31496062992125984" top="0.74803149606299213" bottom="0.74803149606299213"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58"/>
  <sheetViews>
    <sheetView workbookViewId="0">
      <selection activeCell="C12" sqref="C12"/>
    </sheetView>
  </sheetViews>
  <sheetFormatPr defaultColWidth="8.85546875" defaultRowHeight="15" x14ac:dyDescent="0.25"/>
  <cols>
    <col min="1" max="1" width="31" customWidth="1"/>
  </cols>
  <sheetData>
    <row r="1" spans="1:9" x14ac:dyDescent="0.25">
      <c r="A1" s="456" t="s">
        <v>261</v>
      </c>
      <c r="B1" s="456"/>
      <c r="C1" s="456"/>
      <c r="D1" s="456"/>
      <c r="E1" s="456"/>
      <c r="F1" s="456"/>
      <c r="G1" s="456"/>
    </row>
    <row r="2" spans="1:9" x14ac:dyDescent="0.25">
      <c r="G2" s="417" t="s">
        <v>262</v>
      </c>
      <c r="H2" s="417"/>
      <c r="I2" s="182"/>
    </row>
    <row r="3" spans="1:9" ht="15.75" customHeight="1" x14ac:dyDescent="0.25">
      <c r="A3" s="414" t="s">
        <v>550</v>
      </c>
      <c r="B3" s="414"/>
      <c r="C3" s="414"/>
      <c r="D3" s="414"/>
      <c r="E3" s="414"/>
      <c r="F3" s="414"/>
      <c r="G3" s="414"/>
    </row>
    <row r="5" spans="1:9" x14ac:dyDescent="0.25">
      <c r="A5" s="456" t="s">
        <v>489</v>
      </c>
      <c r="B5" s="456"/>
      <c r="C5" s="456"/>
      <c r="D5" s="456"/>
      <c r="E5" s="456"/>
      <c r="F5" s="456"/>
      <c r="G5" s="456"/>
    </row>
    <row r="7" spans="1:9" ht="45" customHeight="1" x14ac:dyDescent="0.25">
      <c r="A7" s="458" t="s">
        <v>272</v>
      </c>
      <c r="B7" s="458" t="s">
        <v>7</v>
      </c>
      <c r="C7" s="457" t="s">
        <v>263</v>
      </c>
      <c r="D7" s="457"/>
      <c r="E7" s="457" t="s">
        <v>264</v>
      </c>
      <c r="F7" s="457"/>
      <c r="G7" s="457" t="s">
        <v>265</v>
      </c>
      <c r="H7" s="457"/>
    </row>
    <row r="8" spans="1:9" ht="63.75" x14ac:dyDescent="0.25">
      <c r="A8" s="458"/>
      <c r="B8" s="458"/>
      <c r="C8" s="125" t="s">
        <v>343</v>
      </c>
      <c r="D8" s="23" t="s">
        <v>266</v>
      </c>
      <c r="E8" s="125" t="s">
        <v>343</v>
      </c>
      <c r="F8" s="23" t="s">
        <v>266</v>
      </c>
      <c r="G8" s="125" t="s">
        <v>343</v>
      </c>
      <c r="H8" s="23" t="s">
        <v>266</v>
      </c>
    </row>
    <row r="9" spans="1:9" x14ac:dyDescent="0.25">
      <c r="A9" s="106">
        <v>1</v>
      </c>
      <c r="B9" s="106">
        <v>2</v>
      </c>
      <c r="C9" s="106">
        <v>3</v>
      </c>
      <c r="D9" s="106">
        <v>4</v>
      </c>
      <c r="E9" s="106">
        <v>5</v>
      </c>
      <c r="F9" s="106">
        <v>6</v>
      </c>
      <c r="G9" s="106">
        <v>7</v>
      </c>
      <c r="H9" s="106">
        <v>8</v>
      </c>
    </row>
    <row r="10" spans="1:9" ht="30" x14ac:dyDescent="0.25">
      <c r="A10" s="105" t="s">
        <v>268</v>
      </c>
      <c r="B10" s="251" t="s">
        <v>9</v>
      </c>
      <c r="C10" s="252">
        <v>97</v>
      </c>
      <c r="D10" s="253">
        <v>74.3</v>
      </c>
      <c r="E10" s="254">
        <v>7</v>
      </c>
      <c r="F10" s="254">
        <v>3</v>
      </c>
      <c r="G10" s="252">
        <v>0</v>
      </c>
      <c r="H10" s="252">
        <v>0</v>
      </c>
    </row>
    <row r="11" spans="1:9" ht="31.5" x14ac:dyDescent="0.25">
      <c r="A11" s="71" t="s">
        <v>157</v>
      </c>
      <c r="B11" s="251" t="s">
        <v>10</v>
      </c>
      <c r="C11" s="252">
        <v>3</v>
      </c>
      <c r="D11" s="253">
        <v>3</v>
      </c>
      <c r="E11" s="254">
        <v>0</v>
      </c>
      <c r="F11" s="254">
        <v>0</v>
      </c>
      <c r="G11" s="254">
        <v>0</v>
      </c>
      <c r="H11" s="254">
        <v>0</v>
      </c>
    </row>
    <row r="12" spans="1:9" ht="100.5" customHeight="1" x14ac:dyDescent="0.25">
      <c r="A12" s="64" t="s">
        <v>269</v>
      </c>
      <c r="B12" s="251" t="s">
        <v>11</v>
      </c>
      <c r="C12" s="252">
        <v>94</v>
      </c>
      <c r="D12" s="253">
        <v>71.3</v>
      </c>
      <c r="E12" s="254">
        <v>7</v>
      </c>
      <c r="F12" s="254">
        <v>3</v>
      </c>
      <c r="G12" s="252">
        <v>0</v>
      </c>
      <c r="H12" s="252">
        <v>0</v>
      </c>
    </row>
    <row r="13" spans="1:9" ht="30" customHeight="1" x14ac:dyDescent="0.25">
      <c r="A13" s="72" t="s">
        <v>158</v>
      </c>
      <c r="B13" s="251" t="s">
        <v>12</v>
      </c>
      <c r="C13" s="252">
        <v>5</v>
      </c>
      <c r="D13" s="252">
        <v>5</v>
      </c>
      <c r="E13" s="254">
        <v>0</v>
      </c>
      <c r="F13" s="254">
        <v>0</v>
      </c>
      <c r="G13" s="254">
        <v>0</v>
      </c>
      <c r="H13" s="254">
        <v>0</v>
      </c>
    </row>
    <row r="14" spans="1:9" ht="33.75" customHeight="1" x14ac:dyDescent="0.25">
      <c r="A14" s="72" t="s">
        <v>159</v>
      </c>
      <c r="B14" s="251" t="s">
        <v>13</v>
      </c>
      <c r="C14" s="252">
        <v>56</v>
      </c>
      <c r="D14" s="252">
        <v>45.4</v>
      </c>
      <c r="E14" s="252">
        <v>5</v>
      </c>
      <c r="F14" s="252">
        <v>2.5</v>
      </c>
      <c r="G14" s="252">
        <v>0</v>
      </c>
      <c r="H14" s="252">
        <v>0</v>
      </c>
    </row>
    <row r="15" spans="1:9" ht="76.5" customHeight="1" x14ac:dyDescent="0.25">
      <c r="A15" s="72" t="s">
        <v>160</v>
      </c>
      <c r="B15" s="251" t="s">
        <v>14</v>
      </c>
      <c r="C15" s="252">
        <v>33</v>
      </c>
      <c r="D15" s="252">
        <v>20.9</v>
      </c>
      <c r="E15" s="254">
        <v>2</v>
      </c>
      <c r="F15" s="254">
        <v>0.5</v>
      </c>
      <c r="G15" s="252">
        <v>0</v>
      </c>
      <c r="H15" s="252">
        <v>0</v>
      </c>
    </row>
    <row r="16" spans="1:9" ht="63" x14ac:dyDescent="0.25">
      <c r="A16" s="64" t="s">
        <v>270</v>
      </c>
      <c r="B16" s="251" t="s">
        <v>15</v>
      </c>
      <c r="C16" s="252">
        <v>0</v>
      </c>
      <c r="D16" s="252">
        <v>0</v>
      </c>
      <c r="E16" s="254">
        <v>0</v>
      </c>
      <c r="F16" s="254">
        <v>0</v>
      </c>
      <c r="G16" s="254">
        <v>0</v>
      </c>
      <c r="H16" s="254">
        <v>0</v>
      </c>
    </row>
    <row r="17" spans="1:9" ht="31.5" x14ac:dyDescent="0.25">
      <c r="A17" s="72" t="s">
        <v>161</v>
      </c>
      <c r="B17" s="251" t="s">
        <v>16</v>
      </c>
      <c r="C17" s="252">
        <v>0</v>
      </c>
      <c r="D17" s="252">
        <v>0</v>
      </c>
      <c r="E17" s="254">
        <v>0</v>
      </c>
      <c r="F17" s="254">
        <v>0</v>
      </c>
      <c r="G17" s="254">
        <v>0</v>
      </c>
      <c r="H17" s="254">
        <v>0</v>
      </c>
    </row>
    <row r="18" spans="1:9" ht="47.25" x14ac:dyDescent="0.25">
      <c r="A18" s="72" t="s">
        <v>162</v>
      </c>
      <c r="B18" s="251" t="s">
        <v>17</v>
      </c>
      <c r="C18" s="252">
        <v>0</v>
      </c>
      <c r="D18" s="252">
        <v>0</v>
      </c>
      <c r="E18" s="254">
        <v>0</v>
      </c>
      <c r="F18" s="254">
        <v>0</v>
      </c>
      <c r="G18" s="254">
        <v>0</v>
      </c>
      <c r="H18" s="254">
        <v>0</v>
      </c>
    </row>
    <row r="19" spans="1:9" ht="15.75" x14ac:dyDescent="0.25">
      <c r="A19" s="73" t="s">
        <v>163</v>
      </c>
      <c r="B19" s="251" t="s">
        <v>18</v>
      </c>
      <c r="C19" s="252">
        <v>0</v>
      </c>
      <c r="D19" s="252">
        <v>0</v>
      </c>
      <c r="E19" s="254">
        <v>0</v>
      </c>
      <c r="F19" s="254">
        <v>0</v>
      </c>
      <c r="G19" s="254">
        <v>0</v>
      </c>
      <c r="H19" s="254">
        <v>0</v>
      </c>
    </row>
    <row r="20" spans="1:9" ht="31.5" x14ac:dyDescent="0.25">
      <c r="A20" s="72" t="s">
        <v>164</v>
      </c>
      <c r="B20" s="251" t="s">
        <v>19</v>
      </c>
      <c r="C20" s="252">
        <v>0</v>
      </c>
      <c r="D20" s="252">
        <v>0</v>
      </c>
      <c r="E20" s="254">
        <v>0</v>
      </c>
      <c r="F20" s="254">
        <v>0</v>
      </c>
      <c r="G20" s="254">
        <v>0</v>
      </c>
      <c r="H20" s="254">
        <v>0</v>
      </c>
    </row>
    <row r="21" spans="1:9" ht="31.5" x14ac:dyDescent="0.25">
      <c r="A21" s="110" t="s">
        <v>165</v>
      </c>
      <c r="B21" s="255" t="s">
        <v>20</v>
      </c>
      <c r="C21" s="252">
        <v>0</v>
      </c>
      <c r="D21" s="252">
        <v>0</v>
      </c>
      <c r="E21" s="254">
        <v>0</v>
      </c>
      <c r="F21" s="254">
        <v>0</v>
      </c>
      <c r="G21" s="254">
        <v>0</v>
      </c>
      <c r="H21" s="254">
        <v>0</v>
      </c>
    </row>
    <row r="22" spans="1:9" ht="63" x14ac:dyDescent="0.25">
      <c r="A22" s="46" t="s">
        <v>166</v>
      </c>
      <c r="B22" s="251" t="s">
        <v>21</v>
      </c>
      <c r="C22" s="252">
        <v>0</v>
      </c>
      <c r="D22" s="252">
        <v>0</v>
      </c>
      <c r="E22" s="254">
        <v>0</v>
      </c>
      <c r="F22" s="254">
        <v>0</v>
      </c>
      <c r="G22" s="254">
        <v>0</v>
      </c>
      <c r="H22" s="254">
        <v>0</v>
      </c>
    </row>
    <row r="23" spans="1:9" x14ac:dyDescent="0.25">
      <c r="A23" s="108"/>
      <c r="B23" s="108"/>
      <c r="C23" s="108"/>
      <c r="D23" s="108"/>
      <c r="E23" s="108"/>
      <c r="F23" s="108"/>
      <c r="G23" s="108"/>
      <c r="H23" s="108"/>
      <c r="I23" s="109"/>
    </row>
    <row r="24" spans="1:9" ht="30" customHeight="1" x14ac:dyDescent="0.25">
      <c r="A24" s="413" t="s">
        <v>341</v>
      </c>
      <c r="B24" s="413"/>
      <c r="C24" s="415" t="s">
        <v>551</v>
      </c>
      <c r="D24" s="415"/>
      <c r="E24" s="108"/>
      <c r="F24" s="108"/>
      <c r="G24" s="455"/>
      <c r="H24" s="455"/>
      <c r="I24" s="109"/>
    </row>
    <row r="25" spans="1:9" x14ac:dyDescent="0.25">
      <c r="A25" s="108"/>
      <c r="B25" s="108"/>
      <c r="C25" s="108"/>
      <c r="D25" s="108"/>
      <c r="E25" s="108"/>
      <c r="F25" s="108"/>
      <c r="G25" s="108"/>
      <c r="H25" s="108"/>
      <c r="I25" s="109"/>
    </row>
    <row r="26" spans="1:9" s="121" customFormat="1" ht="15.75" x14ac:dyDescent="0.25">
      <c r="A26" s="166" t="s">
        <v>392</v>
      </c>
      <c r="B26" s="124"/>
      <c r="C26" s="415" t="s">
        <v>553</v>
      </c>
      <c r="D26" s="415"/>
      <c r="E26" s="124"/>
      <c r="F26" s="124"/>
      <c r="G26" s="454"/>
      <c r="H26" s="454"/>
    </row>
    <row r="27" spans="1:9" x14ac:dyDescent="0.25">
      <c r="A27" s="17"/>
      <c r="B27" s="17"/>
      <c r="C27" s="17"/>
      <c r="D27" s="17"/>
      <c r="E27" s="17"/>
      <c r="F27" s="17"/>
      <c r="G27" s="17"/>
      <c r="H27" s="17"/>
    </row>
    <row r="28" spans="1:9" x14ac:dyDescent="0.25">
      <c r="A28" s="17"/>
      <c r="B28" s="17"/>
      <c r="C28" s="17"/>
      <c r="D28" s="17"/>
      <c r="E28" s="17"/>
      <c r="F28" s="17"/>
      <c r="G28" s="17"/>
      <c r="H28" s="17"/>
    </row>
    <row r="29" spans="1:9" x14ac:dyDescent="0.25">
      <c r="A29" s="17"/>
      <c r="B29" s="17"/>
      <c r="C29" s="17"/>
      <c r="D29" s="17"/>
      <c r="E29" s="17"/>
      <c r="F29" s="17"/>
      <c r="G29" s="17"/>
      <c r="H29" s="17"/>
    </row>
    <row r="30" spans="1:9" x14ac:dyDescent="0.25">
      <c r="A30" s="17"/>
      <c r="B30" s="17"/>
      <c r="C30" s="17"/>
      <c r="D30" s="17"/>
      <c r="E30" s="17"/>
      <c r="F30" s="17"/>
      <c r="G30" s="17"/>
      <c r="H30" s="17"/>
    </row>
    <row r="31" spans="1:9" x14ac:dyDescent="0.25">
      <c r="A31" s="17"/>
      <c r="B31" s="17"/>
      <c r="C31" s="17"/>
      <c r="D31" s="17"/>
      <c r="E31" s="17"/>
      <c r="F31" s="17"/>
      <c r="G31" s="17"/>
      <c r="H31" s="17"/>
    </row>
    <row r="32" spans="1:9" x14ac:dyDescent="0.25">
      <c r="A32" s="17"/>
      <c r="B32" s="17"/>
      <c r="C32" s="17"/>
      <c r="D32" s="17"/>
      <c r="E32" s="17"/>
      <c r="F32" s="17"/>
      <c r="G32" s="17"/>
      <c r="H32" s="17"/>
    </row>
    <row r="33" spans="1:8" x14ac:dyDescent="0.25">
      <c r="A33" s="17"/>
      <c r="B33" s="17"/>
      <c r="C33" s="17"/>
      <c r="D33" s="17"/>
      <c r="E33" s="17"/>
      <c r="F33" s="17"/>
      <c r="G33" s="17"/>
      <c r="H33" s="17"/>
    </row>
    <row r="34" spans="1:8" x14ac:dyDescent="0.25">
      <c r="A34" s="17"/>
      <c r="B34" s="17"/>
      <c r="C34" s="17"/>
      <c r="D34" s="17"/>
      <c r="E34" s="17"/>
      <c r="F34" s="17"/>
      <c r="G34" s="17"/>
      <c r="H34" s="17"/>
    </row>
    <row r="35" spans="1:8" x14ac:dyDescent="0.25">
      <c r="A35" s="17"/>
      <c r="B35" s="17"/>
      <c r="C35" s="17"/>
      <c r="D35" s="17"/>
      <c r="E35" s="17"/>
      <c r="F35" s="17"/>
      <c r="G35" s="17"/>
      <c r="H35" s="17"/>
    </row>
    <row r="36" spans="1:8" x14ac:dyDescent="0.25">
      <c r="A36" s="17"/>
      <c r="B36" s="17"/>
      <c r="C36" s="17"/>
      <c r="D36" s="17"/>
      <c r="E36" s="17"/>
      <c r="F36" s="17"/>
      <c r="G36" s="17"/>
      <c r="H36" s="17"/>
    </row>
    <row r="37" spans="1:8" x14ac:dyDescent="0.25">
      <c r="A37" s="17"/>
      <c r="B37" s="17"/>
      <c r="C37" s="17"/>
      <c r="D37" s="17"/>
      <c r="E37" s="17"/>
      <c r="F37" s="17"/>
      <c r="G37" s="17"/>
      <c r="H37" s="17"/>
    </row>
    <row r="38" spans="1:8" x14ac:dyDescent="0.25">
      <c r="A38" s="17"/>
      <c r="B38" s="17"/>
      <c r="C38" s="17"/>
      <c r="D38" s="17"/>
      <c r="E38" s="17"/>
      <c r="F38" s="17"/>
      <c r="G38" s="17"/>
      <c r="H38" s="17"/>
    </row>
    <row r="39" spans="1:8" x14ac:dyDescent="0.25">
      <c r="A39" s="17"/>
      <c r="B39" s="17"/>
      <c r="C39" s="17"/>
      <c r="D39" s="17"/>
      <c r="E39" s="17"/>
      <c r="F39" s="17"/>
      <c r="G39" s="17"/>
      <c r="H39" s="17"/>
    </row>
    <row r="40" spans="1:8" x14ac:dyDescent="0.25">
      <c r="A40" s="17"/>
      <c r="B40" s="17"/>
      <c r="C40" s="17"/>
      <c r="D40" s="17"/>
      <c r="E40" s="17"/>
      <c r="F40" s="17"/>
      <c r="G40" s="17"/>
      <c r="H40" s="17"/>
    </row>
    <row r="41" spans="1:8" x14ac:dyDescent="0.25">
      <c r="A41" s="17"/>
      <c r="B41" s="17"/>
      <c r="C41" s="17"/>
      <c r="D41" s="17"/>
      <c r="E41" s="17"/>
      <c r="F41" s="17"/>
      <c r="G41" s="17"/>
      <c r="H41" s="17"/>
    </row>
    <row r="42" spans="1:8" x14ac:dyDescent="0.25">
      <c r="A42" s="17"/>
      <c r="B42" s="17"/>
      <c r="C42" s="17"/>
      <c r="D42" s="17"/>
      <c r="E42" s="17"/>
      <c r="F42" s="17"/>
      <c r="G42" s="17"/>
      <c r="H42" s="17"/>
    </row>
    <row r="43" spans="1:8" x14ac:dyDescent="0.25">
      <c r="A43" s="17"/>
      <c r="B43" s="17"/>
      <c r="C43" s="17"/>
      <c r="D43" s="17"/>
      <c r="E43" s="17"/>
      <c r="F43" s="17"/>
      <c r="G43" s="17"/>
      <c r="H43" s="17"/>
    </row>
    <row r="44" spans="1:8" x14ac:dyDescent="0.25">
      <c r="A44" s="17"/>
      <c r="B44" s="17"/>
      <c r="C44" s="17"/>
      <c r="D44" s="17"/>
      <c r="E44" s="17"/>
      <c r="F44" s="17"/>
      <c r="G44" s="17"/>
      <c r="H44" s="17"/>
    </row>
    <row r="45" spans="1:8" x14ac:dyDescent="0.25">
      <c r="A45" s="17"/>
      <c r="B45" s="17"/>
      <c r="C45" s="17"/>
      <c r="D45" s="17"/>
      <c r="E45" s="17"/>
      <c r="F45" s="17"/>
      <c r="G45" s="17"/>
      <c r="H45" s="17"/>
    </row>
    <row r="46" spans="1:8" x14ac:dyDescent="0.25">
      <c r="A46" s="17"/>
      <c r="B46" s="17"/>
      <c r="C46" s="17"/>
      <c r="D46" s="17"/>
      <c r="E46" s="17"/>
      <c r="F46" s="17"/>
      <c r="G46" s="17"/>
      <c r="H46" s="17"/>
    </row>
    <row r="47" spans="1:8" x14ac:dyDescent="0.25">
      <c r="A47" s="17"/>
      <c r="B47" s="17"/>
      <c r="C47" s="17"/>
      <c r="D47" s="17"/>
      <c r="E47" s="17"/>
      <c r="F47" s="17"/>
      <c r="G47" s="17"/>
      <c r="H47" s="17"/>
    </row>
    <row r="48" spans="1:8" x14ac:dyDescent="0.25">
      <c r="A48" s="17"/>
      <c r="B48" s="17"/>
      <c r="C48" s="17"/>
      <c r="D48" s="17"/>
      <c r="E48" s="17"/>
      <c r="F48" s="17"/>
      <c r="G48" s="17"/>
      <c r="H48" s="17"/>
    </row>
    <row r="49" spans="1:8" x14ac:dyDescent="0.25">
      <c r="A49" s="17"/>
      <c r="B49" s="17"/>
      <c r="C49" s="17"/>
      <c r="D49" s="17"/>
      <c r="E49" s="17"/>
      <c r="F49" s="17"/>
      <c r="G49" s="17"/>
      <c r="H49" s="17"/>
    </row>
    <row r="50" spans="1:8" x14ac:dyDescent="0.25">
      <c r="A50" s="17"/>
      <c r="B50" s="17"/>
      <c r="C50" s="17"/>
      <c r="D50" s="17"/>
      <c r="E50" s="17"/>
      <c r="F50" s="17"/>
      <c r="G50" s="17"/>
      <c r="H50" s="17"/>
    </row>
    <row r="51" spans="1:8" x14ac:dyDescent="0.25">
      <c r="A51" s="17"/>
      <c r="B51" s="17"/>
      <c r="C51" s="17"/>
      <c r="D51" s="17"/>
      <c r="E51" s="17"/>
      <c r="F51" s="17"/>
      <c r="G51" s="17"/>
      <c r="H51" s="17"/>
    </row>
    <row r="52" spans="1:8" x14ac:dyDescent="0.25">
      <c r="A52" s="17"/>
      <c r="B52" s="17"/>
      <c r="C52" s="17"/>
      <c r="D52" s="17"/>
      <c r="E52" s="17"/>
      <c r="F52" s="17"/>
      <c r="G52" s="17"/>
      <c r="H52" s="17"/>
    </row>
    <row r="53" spans="1:8" x14ac:dyDescent="0.25">
      <c r="A53" s="17"/>
      <c r="B53" s="17"/>
      <c r="C53" s="17"/>
      <c r="D53" s="17"/>
      <c r="E53" s="17"/>
      <c r="F53" s="17"/>
      <c r="G53" s="17"/>
      <c r="H53" s="17"/>
    </row>
    <row r="54" spans="1:8" x14ac:dyDescent="0.25">
      <c r="A54" s="17"/>
      <c r="B54" s="17"/>
      <c r="C54" s="17"/>
      <c r="D54" s="17"/>
      <c r="E54" s="17"/>
      <c r="F54" s="17"/>
      <c r="G54" s="17"/>
      <c r="H54" s="17"/>
    </row>
    <row r="55" spans="1:8" x14ac:dyDescent="0.25">
      <c r="A55" s="17"/>
      <c r="B55" s="17"/>
      <c r="C55" s="17"/>
      <c r="D55" s="17"/>
      <c r="E55" s="17"/>
      <c r="F55" s="17"/>
      <c r="G55" s="17"/>
      <c r="H55" s="17"/>
    </row>
    <row r="56" spans="1:8" x14ac:dyDescent="0.25">
      <c r="A56" s="17"/>
      <c r="B56" s="17"/>
      <c r="C56" s="17"/>
      <c r="D56" s="17"/>
      <c r="E56" s="17"/>
      <c r="F56" s="17"/>
      <c r="G56" s="17"/>
      <c r="H56" s="17"/>
    </row>
    <row r="57" spans="1:8" x14ac:dyDescent="0.25">
      <c r="A57" s="17"/>
      <c r="B57" s="17"/>
      <c r="C57" s="17"/>
      <c r="D57" s="17"/>
      <c r="E57" s="17"/>
      <c r="F57" s="17"/>
      <c r="G57" s="17"/>
      <c r="H57" s="17"/>
    </row>
    <row r="58" spans="1:8" x14ac:dyDescent="0.25">
      <c r="A58" s="17"/>
      <c r="B58" s="17"/>
      <c r="C58" s="17"/>
      <c r="D58" s="17"/>
      <c r="E58" s="17"/>
      <c r="F58" s="17"/>
      <c r="G58" s="17"/>
      <c r="H58" s="17"/>
    </row>
  </sheetData>
  <mergeCells count="14">
    <mergeCell ref="G26:H26"/>
    <mergeCell ref="A24:B24"/>
    <mergeCell ref="G24:H24"/>
    <mergeCell ref="A1:G1"/>
    <mergeCell ref="A3:G3"/>
    <mergeCell ref="A5:G5"/>
    <mergeCell ref="C7:D7"/>
    <mergeCell ref="E7:F7"/>
    <mergeCell ref="G7:H7"/>
    <mergeCell ref="B7:B8"/>
    <mergeCell ref="A7:A8"/>
    <mergeCell ref="G2:H2"/>
    <mergeCell ref="C24:D24"/>
    <mergeCell ref="C26:D26"/>
  </mergeCells>
  <printOptions horizontalCentered="1"/>
  <pageMargins left="0.51181102362204722" right="0.51181102362204722" top="0.74803149606299213" bottom="0.74803149606299213" header="0.31496062992125984" footer="0.31496062992125984"/>
  <pageSetup paperSize="9" scale="86" orientation="portrait"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election activeCell="C6" sqref="C6"/>
    </sheetView>
  </sheetViews>
  <sheetFormatPr defaultColWidth="8.85546875" defaultRowHeight="15.75" x14ac:dyDescent="0.25"/>
  <cols>
    <col min="1" max="1" width="70.28515625" style="6" customWidth="1"/>
    <col min="2" max="2" width="8.42578125" style="6" customWidth="1"/>
    <col min="3" max="3" width="8.85546875" style="6" customWidth="1"/>
  </cols>
  <sheetData>
    <row r="1" spans="1:3" x14ac:dyDescent="0.25">
      <c r="A1" s="388" t="s">
        <v>385</v>
      </c>
      <c r="B1" s="388"/>
      <c r="C1" s="388"/>
    </row>
    <row r="3" spans="1:3" ht="31.5" x14ac:dyDescent="0.25">
      <c r="A3" s="9" t="s">
        <v>6</v>
      </c>
      <c r="B3" s="14" t="s">
        <v>7</v>
      </c>
      <c r="C3" s="14" t="s">
        <v>46</v>
      </c>
    </row>
    <row r="4" spans="1:3" ht="18" customHeight="1" x14ac:dyDescent="0.25">
      <c r="A4" s="8" t="s">
        <v>33</v>
      </c>
      <c r="B4" s="163" t="s">
        <v>9</v>
      </c>
      <c r="C4" s="7" t="s">
        <v>537</v>
      </c>
    </row>
    <row r="5" spans="1:3" ht="18" customHeight="1" x14ac:dyDescent="0.25">
      <c r="A5" s="8" t="s">
        <v>34</v>
      </c>
      <c r="B5" s="7" t="s">
        <v>10</v>
      </c>
      <c r="C5" s="7" t="s">
        <v>462</v>
      </c>
    </row>
    <row r="6" spans="1:3" ht="18" customHeight="1" x14ac:dyDescent="0.25">
      <c r="A6" s="8" t="s">
        <v>35</v>
      </c>
      <c r="B6" s="7" t="s">
        <v>11</v>
      </c>
      <c r="C6" s="7" t="s">
        <v>516</v>
      </c>
    </row>
    <row r="7" spans="1:3" ht="18" customHeight="1" x14ac:dyDescent="0.25">
      <c r="A7" s="8" t="s">
        <v>36</v>
      </c>
      <c r="B7" s="7" t="s">
        <v>12</v>
      </c>
      <c r="C7" s="7" t="s">
        <v>537</v>
      </c>
    </row>
    <row r="8" spans="1:3" ht="18" customHeight="1" x14ac:dyDescent="0.25">
      <c r="A8" s="8" t="s">
        <v>38</v>
      </c>
      <c r="B8" s="7" t="s">
        <v>13</v>
      </c>
      <c r="C8" s="7" t="s">
        <v>537</v>
      </c>
    </row>
    <row r="9" spans="1:3" ht="18" customHeight="1" x14ac:dyDescent="0.25">
      <c r="A9" s="13" t="s">
        <v>37</v>
      </c>
      <c r="B9" s="7" t="s">
        <v>14</v>
      </c>
      <c r="C9" s="7" t="s">
        <v>537</v>
      </c>
    </row>
    <row r="10" spans="1:3" ht="18" customHeight="1" x14ac:dyDescent="0.25">
      <c r="A10" s="10" t="s">
        <v>39</v>
      </c>
      <c r="B10" s="7"/>
      <c r="C10" s="7" t="s">
        <v>537</v>
      </c>
    </row>
    <row r="11" spans="1:3" ht="18" customHeight="1" x14ac:dyDescent="0.25">
      <c r="A11" s="10" t="s">
        <v>40</v>
      </c>
      <c r="B11" s="7" t="s">
        <v>15</v>
      </c>
      <c r="C11" s="7" t="s">
        <v>537</v>
      </c>
    </row>
    <row r="12" spans="1:3" ht="18" customHeight="1" x14ac:dyDescent="0.25">
      <c r="A12" s="10" t="s">
        <v>41</v>
      </c>
      <c r="B12" s="7" t="s">
        <v>16</v>
      </c>
      <c r="C12" s="7" t="s">
        <v>537</v>
      </c>
    </row>
    <row r="13" spans="1:3" ht="18" customHeight="1" x14ac:dyDescent="0.25">
      <c r="A13" s="11" t="s">
        <v>42</v>
      </c>
      <c r="B13" s="7" t="s">
        <v>17</v>
      </c>
      <c r="C13" s="7" t="s">
        <v>537</v>
      </c>
    </row>
    <row r="14" spans="1:3" ht="33.75" customHeight="1" x14ac:dyDescent="0.25">
      <c r="A14" s="12" t="s">
        <v>43</v>
      </c>
      <c r="B14" s="7" t="s">
        <v>18</v>
      </c>
      <c r="C14" s="7" t="s">
        <v>537</v>
      </c>
    </row>
    <row r="15" spans="1:3" ht="18" customHeight="1" x14ac:dyDescent="0.25">
      <c r="A15" s="8" t="s">
        <v>44</v>
      </c>
      <c r="B15" s="7" t="s">
        <v>19</v>
      </c>
      <c r="C15" s="7" t="s">
        <v>537</v>
      </c>
    </row>
    <row r="16" spans="1:3" ht="18" customHeight="1" x14ac:dyDescent="0.25">
      <c r="A16" s="8" t="s">
        <v>45</v>
      </c>
      <c r="B16" s="7" t="s">
        <v>20</v>
      </c>
      <c r="C16" s="7" t="s">
        <v>537</v>
      </c>
    </row>
    <row r="17" spans="1:3" ht="18" customHeight="1" x14ac:dyDescent="0.25">
      <c r="A17" s="8" t="s">
        <v>47</v>
      </c>
      <c r="B17" s="7" t="s">
        <v>21</v>
      </c>
      <c r="C17" s="7" t="s">
        <v>537</v>
      </c>
    </row>
    <row r="18" spans="1:3" ht="18" customHeight="1" x14ac:dyDescent="0.25">
      <c r="A18" s="8" t="s">
        <v>48</v>
      </c>
      <c r="B18" s="7" t="s">
        <v>22</v>
      </c>
      <c r="C18" s="7" t="s">
        <v>537</v>
      </c>
    </row>
    <row r="19" spans="1:3" ht="18" customHeight="1" x14ac:dyDescent="0.25">
      <c r="A19" s="8" t="s">
        <v>49</v>
      </c>
      <c r="B19" s="7" t="s">
        <v>23</v>
      </c>
      <c r="C19" s="7" t="s">
        <v>537</v>
      </c>
    </row>
    <row r="20" spans="1:3" ht="18" customHeight="1" x14ac:dyDescent="0.25">
      <c r="A20" s="8" t="s">
        <v>50</v>
      </c>
      <c r="B20" s="7" t="s">
        <v>24</v>
      </c>
      <c r="C20" s="7" t="s">
        <v>537</v>
      </c>
    </row>
    <row r="21" spans="1:3" ht="18" customHeight="1" x14ac:dyDescent="0.25">
      <c r="A21" s="8" t="s">
        <v>51</v>
      </c>
      <c r="B21" s="7" t="s">
        <v>25</v>
      </c>
      <c r="C21" s="7" t="s">
        <v>537</v>
      </c>
    </row>
    <row r="22" spans="1:3" ht="18" customHeight="1" x14ac:dyDescent="0.25">
      <c r="A22" s="8" t="s">
        <v>52</v>
      </c>
      <c r="B22" s="7" t="s">
        <v>26</v>
      </c>
      <c r="C22" s="7" t="s">
        <v>537</v>
      </c>
    </row>
    <row r="23" spans="1:3" ht="18" customHeight="1" x14ac:dyDescent="0.25">
      <c r="A23" s="8" t="s">
        <v>53</v>
      </c>
      <c r="B23" s="7" t="s">
        <v>27</v>
      </c>
      <c r="C23" s="7" t="s">
        <v>537</v>
      </c>
    </row>
    <row r="24" spans="1:3" ht="18" customHeight="1" x14ac:dyDescent="0.25">
      <c r="A24" s="8" t="s">
        <v>54</v>
      </c>
      <c r="B24" s="7" t="s">
        <v>28</v>
      </c>
      <c r="C24" s="7" t="s">
        <v>537</v>
      </c>
    </row>
    <row r="25" spans="1:3" ht="18" customHeight="1" x14ac:dyDescent="0.25">
      <c r="A25" s="8" t="s">
        <v>55</v>
      </c>
      <c r="B25" s="7" t="s">
        <v>29</v>
      </c>
      <c r="C25" s="7" t="s">
        <v>537</v>
      </c>
    </row>
    <row r="26" spans="1:3" ht="31.5" x14ac:dyDescent="0.25">
      <c r="A26" s="12" t="s">
        <v>56</v>
      </c>
      <c r="B26" s="7" t="s">
        <v>30</v>
      </c>
      <c r="C26" s="7" t="s">
        <v>537</v>
      </c>
    </row>
    <row r="27" spans="1:3" ht="20.25" customHeight="1" x14ac:dyDescent="0.25">
      <c r="A27" s="8" t="s">
        <v>57</v>
      </c>
      <c r="B27" s="7" t="s">
        <v>31</v>
      </c>
      <c r="C27" s="7" t="s">
        <v>537</v>
      </c>
    </row>
  </sheetData>
  <mergeCells count="1">
    <mergeCell ref="A1:C1"/>
  </mergeCells>
  <pageMargins left="0.70866141732283472" right="0.31496062992125984" top="0.74803149606299213" bottom="0.74803149606299213"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1" sqref="D1"/>
    </sheetView>
  </sheetViews>
  <sheetFormatPr defaultColWidth="8.85546875" defaultRowHeight="15" x14ac:dyDescent="0.25"/>
  <cols>
    <col min="1" max="1" width="51.7109375" customWidth="1"/>
    <col min="2" max="2" width="7.7109375" customWidth="1"/>
    <col min="3" max="3" width="12.28515625" customWidth="1"/>
    <col min="4" max="4" width="15.28515625" customWidth="1"/>
  </cols>
  <sheetData>
    <row r="1" spans="1:4" ht="30.6" customHeight="1" x14ac:dyDescent="0.25">
      <c r="A1" s="414" t="s">
        <v>550</v>
      </c>
      <c r="B1" s="414"/>
      <c r="C1" s="414"/>
      <c r="D1" s="63" t="s">
        <v>155</v>
      </c>
    </row>
    <row r="2" spans="1:4" ht="15.75" x14ac:dyDescent="0.25">
      <c r="A2" s="56"/>
      <c r="B2" s="56"/>
      <c r="C2" s="56"/>
      <c r="D2" s="56"/>
    </row>
    <row r="3" spans="1:4" ht="38.25" customHeight="1" x14ac:dyDescent="0.25">
      <c r="A3" s="409" t="s">
        <v>490</v>
      </c>
      <c r="B3" s="409"/>
      <c r="C3" s="409"/>
      <c r="D3" s="409"/>
    </row>
    <row r="4" spans="1:4" ht="102" x14ac:dyDescent="0.25">
      <c r="A4" s="68" t="s">
        <v>156</v>
      </c>
      <c r="B4" s="48" t="s">
        <v>127</v>
      </c>
      <c r="C4" s="50" t="s">
        <v>170</v>
      </c>
      <c r="D4" s="50" t="s">
        <v>171</v>
      </c>
    </row>
    <row r="5" spans="1:4" ht="15.75" x14ac:dyDescent="0.25">
      <c r="A5" s="71" t="s">
        <v>157</v>
      </c>
      <c r="B5" s="256">
        <v>1</v>
      </c>
      <c r="C5" s="257">
        <v>3</v>
      </c>
      <c r="D5" s="257">
        <v>0</v>
      </c>
    </row>
    <row r="6" spans="1:4" ht="63" x14ac:dyDescent="0.25">
      <c r="A6" s="64" t="s">
        <v>172</v>
      </c>
      <c r="B6" s="256">
        <v>2</v>
      </c>
      <c r="C6" s="257">
        <v>94</v>
      </c>
      <c r="D6" s="258">
        <v>61</v>
      </c>
    </row>
    <row r="7" spans="1:4" ht="15.75" x14ac:dyDescent="0.25">
      <c r="A7" s="72" t="s">
        <v>158</v>
      </c>
      <c r="B7" s="256">
        <v>3</v>
      </c>
      <c r="C7" s="257">
        <v>5</v>
      </c>
      <c r="D7" s="258">
        <v>5</v>
      </c>
    </row>
    <row r="8" spans="1:4" ht="15.75" x14ac:dyDescent="0.25">
      <c r="A8" s="72" t="s">
        <v>159</v>
      </c>
      <c r="B8" s="256">
        <v>4</v>
      </c>
      <c r="C8" s="257">
        <v>56</v>
      </c>
      <c r="D8" s="257">
        <v>56</v>
      </c>
    </row>
    <row r="9" spans="1:4" ht="47.25" x14ac:dyDescent="0.25">
      <c r="A9" s="72" t="s">
        <v>160</v>
      </c>
      <c r="B9" s="256">
        <v>5</v>
      </c>
      <c r="C9" s="257">
        <v>33</v>
      </c>
      <c r="D9" s="258">
        <v>0</v>
      </c>
    </row>
    <row r="10" spans="1:4" ht="31.5" x14ac:dyDescent="0.25">
      <c r="A10" s="64" t="s">
        <v>290</v>
      </c>
      <c r="B10" s="256">
        <v>6</v>
      </c>
      <c r="C10" s="257">
        <v>0</v>
      </c>
      <c r="D10" s="259">
        <v>0</v>
      </c>
    </row>
    <row r="11" spans="1:4" ht="15.75" x14ac:dyDescent="0.25">
      <c r="A11" s="72" t="s">
        <v>161</v>
      </c>
      <c r="B11" s="256">
        <v>7</v>
      </c>
      <c r="C11" s="258">
        <v>0</v>
      </c>
      <c r="D11" s="258">
        <v>0</v>
      </c>
    </row>
    <row r="12" spans="1:4" ht="31.5" x14ac:dyDescent="0.25">
      <c r="A12" s="72" t="s">
        <v>162</v>
      </c>
      <c r="B12" s="256">
        <v>8</v>
      </c>
      <c r="C12" s="258">
        <v>0</v>
      </c>
      <c r="D12" s="257">
        <v>0</v>
      </c>
    </row>
    <row r="13" spans="1:4" ht="15.75" x14ac:dyDescent="0.25">
      <c r="A13" s="73" t="s">
        <v>163</v>
      </c>
      <c r="B13" s="256">
        <v>9</v>
      </c>
      <c r="C13" s="257">
        <v>0</v>
      </c>
      <c r="D13" s="258">
        <v>0</v>
      </c>
    </row>
    <row r="14" spans="1:4" ht="15.75" x14ac:dyDescent="0.25">
      <c r="A14" s="72" t="s">
        <v>164</v>
      </c>
      <c r="B14" s="256">
        <v>10</v>
      </c>
      <c r="C14" s="258">
        <v>0</v>
      </c>
      <c r="D14" s="258">
        <v>0</v>
      </c>
    </row>
    <row r="15" spans="1:4" ht="15.75" x14ac:dyDescent="0.25">
      <c r="A15" s="72" t="s">
        <v>165</v>
      </c>
      <c r="B15" s="256">
        <v>11</v>
      </c>
      <c r="C15" s="259">
        <v>0</v>
      </c>
      <c r="D15" s="257">
        <v>0</v>
      </c>
    </row>
    <row r="16" spans="1:4" ht="31.5" x14ac:dyDescent="0.25">
      <c r="A16" s="46" t="s">
        <v>166</v>
      </c>
      <c r="B16" s="256">
        <v>12</v>
      </c>
      <c r="C16" s="258">
        <v>0</v>
      </c>
      <c r="D16" s="258">
        <v>0</v>
      </c>
    </row>
    <row r="17" spans="1:4" ht="15.75" x14ac:dyDescent="0.25">
      <c r="A17" s="71" t="s">
        <v>167</v>
      </c>
      <c r="B17" s="256">
        <v>13</v>
      </c>
      <c r="C17" s="260">
        <v>0</v>
      </c>
      <c r="D17" s="259">
        <v>0</v>
      </c>
    </row>
    <row r="18" spans="1:4" ht="15.75" x14ac:dyDescent="0.25">
      <c r="A18" s="71" t="s">
        <v>168</v>
      </c>
      <c r="B18" s="256">
        <v>14</v>
      </c>
      <c r="C18" s="261">
        <v>0</v>
      </c>
      <c r="D18" s="258">
        <v>0</v>
      </c>
    </row>
    <row r="19" spans="1:4" ht="15.75" x14ac:dyDescent="0.25">
      <c r="A19" s="71" t="s">
        <v>169</v>
      </c>
      <c r="B19" s="256">
        <v>15</v>
      </c>
      <c r="C19" s="261">
        <v>0</v>
      </c>
      <c r="D19" s="261">
        <v>0</v>
      </c>
    </row>
    <row r="20" spans="1:4" ht="15.75" x14ac:dyDescent="0.25">
      <c r="A20" s="70"/>
      <c r="B20" s="70"/>
      <c r="C20" s="70"/>
      <c r="D20" s="70"/>
    </row>
    <row r="21" spans="1:4" ht="14.25" customHeight="1" x14ac:dyDescent="0.25">
      <c r="A21" s="56"/>
      <c r="B21" s="56"/>
      <c r="C21" s="56"/>
      <c r="D21" s="56"/>
    </row>
    <row r="22" spans="1:4" ht="25.5" customHeight="1" x14ac:dyDescent="0.25">
      <c r="A22" s="15" t="s">
        <v>341</v>
      </c>
      <c r="B22" s="415" t="s">
        <v>551</v>
      </c>
      <c r="C22" s="415"/>
      <c r="D22" s="67"/>
    </row>
    <row r="24" spans="1:4" ht="15.75" x14ac:dyDescent="0.25">
      <c r="A24" s="166" t="s">
        <v>392</v>
      </c>
      <c r="B24" s="459" t="s">
        <v>553</v>
      </c>
      <c r="C24" s="459"/>
      <c r="D24" s="128"/>
    </row>
  </sheetData>
  <mergeCells count="4">
    <mergeCell ref="A1:C1"/>
    <mergeCell ref="A3:D3"/>
    <mergeCell ref="B22:C22"/>
    <mergeCell ref="B24:C24"/>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A22" workbookViewId="0">
      <selection activeCell="C13" sqref="C13"/>
    </sheetView>
  </sheetViews>
  <sheetFormatPr defaultColWidth="8.85546875" defaultRowHeight="15" x14ac:dyDescent="0.25"/>
  <cols>
    <col min="1" max="1" width="35.7109375" customWidth="1"/>
    <col min="4" max="9" width="6.85546875" customWidth="1"/>
    <col min="10" max="10" width="8" customWidth="1"/>
  </cols>
  <sheetData>
    <row r="1" spans="1:10" ht="30" customHeight="1" x14ac:dyDescent="0.25">
      <c r="A1" s="460" t="s">
        <v>550</v>
      </c>
      <c r="B1" s="460"/>
      <c r="C1" s="460"/>
      <c r="D1" s="460"/>
      <c r="E1" s="460"/>
      <c r="F1" s="460"/>
      <c r="G1" s="460"/>
      <c r="I1" s="355" t="s">
        <v>271</v>
      </c>
      <c r="J1" s="355"/>
    </row>
    <row r="3" spans="1:10" ht="21.6" customHeight="1" x14ac:dyDescent="0.25">
      <c r="A3" s="461" t="s">
        <v>491</v>
      </c>
      <c r="B3" s="461"/>
      <c r="C3" s="461"/>
      <c r="D3" s="461"/>
      <c r="E3" s="461"/>
      <c r="F3" s="461"/>
      <c r="G3" s="461"/>
      <c r="H3" s="461"/>
      <c r="I3" s="461"/>
    </row>
    <row r="4" spans="1:10" x14ac:dyDescent="0.25">
      <c r="A4" s="167"/>
      <c r="B4" s="167"/>
      <c r="C4" s="167"/>
      <c r="D4" s="167"/>
      <c r="E4" s="167"/>
      <c r="F4" s="167"/>
      <c r="G4" s="167"/>
      <c r="H4" s="167"/>
    </row>
    <row r="5" spans="1:10" ht="27" customHeight="1" x14ac:dyDescent="0.25">
      <c r="A5" s="395" t="s">
        <v>272</v>
      </c>
      <c r="B5" s="458" t="s">
        <v>7</v>
      </c>
      <c r="C5" s="458" t="s">
        <v>273</v>
      </c>
      <c r="D5" s="457" t="s">
        <v>274</v>
      </c>
      <c r="E5" s="457"/>
      <c r="F5" s="457"/>
      <c r="G5" s="457"/>
      <c r="H5" s="457"/>
      <c r="I5" s="457"/>
      <c r="J5" s="457"/>
    </row>
    <row r="6" spans="1:10" ht="39" customHeight="1" x14ac:dyDescent="0.25">
      <c r="A6" s="397"/>
      <c r="B6" s="458"/>
      <c r="C6" s="458"/>
      <c r="D6" s="123" t="s">
        <v>275</v>
      </c>
      <c r="E6" s="123" t="s">
        <v>276</v>
      </c>
      <c r="F6" s="123" t="s">
        <v>277</v>
      </c>
      <c r="G6" s="123" t="s">
        <v>278</v>
      </c>
      <c r="H6" s="123" t="s">
        <v>279</v>
      </c>
      <c r="I6" s="123" t="s">
        <v>280</v>
      </c>
      <c r="J6" s="123" t="s">
        <v>281</v>
      </c>
    </row>
    <row r="7" spans="1:10" ht="29.25" x14ac:dyDescent="0.25">
      <c r="A7" s="112" t="s">
        <v>282</v>
      </c>
      <c r="B7" s="262" t="s">
        <v>9</v>
      </c>
      <c r="C7" s="253">
        <v>3</v>
      </c>
      <c r="D7" s="263">
        <v>0</v>
      </c>
      <c r="E7" s="263">
        <v>0</v>
      </c>
      <c r="F7" s="253">
        <v>0</v>
      </c>
      <c r="G7" s="253">
        <v>0</v>
      </c>
      <c r="H7" s="253">
        <v>2</v>
      </c>
      <c r="I7" s="263">
        <v>1</v>
      </c>
      <c r="J7" s="263">
        <v>0</v>
      </c>
    </row>
    <row r="8" spans="1:10" x14ac:dyDescent="0.25">
      <c r="A8" s="107" t="s">
        <v>284</v>
      </c>
      <c r="B8" s="262" t="s">
        <v>10</v>
      </c>
      <c r="C8" s="263">
        <v>1</v>
      </c>
      <c r="D8" s="263">
        <v>0</v>
      </c>
      <c r="E8" s="263">
        <v>0</v>
      </c>
      <c r="F8" s="263">
        <v>0</v>
      </c>
      <c r="G8" s="263">
        <v>0</v>
      </c>
      <c r="H8" s="263">
        <v>0</v>
      </c>
      <c r="I8" s="263">
        <v>1</v>
      </c>
      <c r="J8" s="263">
        <v>0</v>
      </c>
    </row>
    <row r="9" spans="1:10" x14ac:dyDescent="0.25">
      <c r="A9" s="107" t="s">
        <v>285</v>
      </c>
      <c r="B9" s="262" t="s">
        <v>11</v>
      </c>
      <c r="C9" s="253">
        <v>2</v>
      </c>
      <c r="D9" s="263">
        <v>0</v>
      </c>
      <c r="E9" s="263">
        <v>0</v>
      </c>
      <c r="F9" s="253">
        <v>0</v>
      </c>
      <c r="G9" s="253">
        <v>0</v>
      </c>
      <c r="H9" s="253">
        <v>2</v>
      </c>
      <c r="I9" s="263">
        <v>0</v>
      </c>
      <c r="J9" s="263">
        <v>0</v>
      </c>
    </row>
    <row r="10" spans="1:10" ht="56.45" customHeight="1" x14ac:dyDescent="0.25">
      <c r="A10" s="112" t="s">
        <v>286</v>
      </c>
      <c r="B10" s="262" t="s">
        <v>12</v>
      </c>
      <c r="C10" s="253">
        <v>94</v>
      </c>
      <c r="D10" s="253">
        <v>15</v>
      </c>
      <c r="E10" s="253">
        <v>8</v>
      </c>
      <c r="F10" s="253">
        <v>10</v>
      </c>
      <c r="G10" s="253">
        <v>27</v>
      </c>
      <c r="H10" s="253">
        <v>21</v>
      </c>
      <c r="I10" s="253">
        <v>13</v>
      </c>
      <c r="J10" s="253">
        <v>0</v>
      </c>
    </row>
    <row r="11" spans="1:10" ht="30" x14ac:dyDescent="0.25">
      <c r="A11" s="113" t="s">
        <v>287</v>
      </c>
      <c r="B11" s="262" t="s">
        <v>13</v>
      </c>
      <c r="C11" s="253">
        <v>5</v>
      </c>
      <c r="D11" s="253">
        <v>0</v>
      </c>
      <c r="E11" s="253">
        <v>0</v>
      </c>
      <c r="F11" s="263">
        <v>1</v>
      </c>
      <c r="G11" s="253">
        <v>3</v>
      </c>
      <c r="H11" s="253">
        <v>1</v>
      </c>
      <c r="I11" s="253">
        <v>0</v>
      </c>
      <c r="J11" s="253">
        <v>0</v>
      </c>
    </row>
    <row r="12" spans="1:10" x14ac:dyDescent="0.25">
      <c r="A12" s="107" t="s">
        <v>284</v>
      </c>
      <c r="B12" s="262" t="s">
        <v>14</v>
      </c>
      <c r="C12" s="253">
        <v>0</v>
      </c>
      <c r="D12" s="253">
        <v>0</v>
      </c>
      <c r="E12" s="253">
        <v>0</v>
      </c>
      <c r="F12" s="253">
        <v>0</v>
      </c>
      <c r="G12" s="253">
        <v>0</v>
      </c>
      <c r="H12" s="253">
        <v>0</v>
      </c>
      <c r="I12" s="253">
        <v>0</v>
      </c>
      <c r="J12" s="253">
        <v>0</v>
      </c>
    </row>
    <row r="13" spans="1:10" x14ac:dyDescent="0.25">
      <c r="A13" s="107" t="s">
        <v>285</v>
      </c>
      <c r="B13" s="264" t="s">
        <v>15</v>
      </c>
      <c r="C13" s="253">
        <v>1</v>
      </c>
      <c r="D13" s="253">
        <v>0</v>
      </c>
      <c r="E13" s="253">
        <v>0</v>
      </c>
      <c r="F13" s="253">
        <v>0</v>
      </c>
      <c r="G13" s="263">
        <v>1</v>
      </c>
      <c r="H13" s="253">
        <v>0</v>
      </c>
      <c r="I13" s="253">
        <v>0</v>
      </c>
      <c r="J13" s="253">
        <v>0</v>
      </c>
    </row>
    <row r="14" spans="1:10" ht="25.5" customHeight="1" x14ac:dyDescent="0.25">
      <c r="A14" s="113" t="s">
        <v>288</v>
      </c>
      <c r="B14" s="262" t="s">
        <v>16</v>
      </c>
      <c r="C14" s="253">
        <v>56</v>
      </c>
      <c r="D14" s="253">
        <v>2</v>
      </c>
      <c r="E14" s="253">
        <v>7</v>
      </c>
      <c r="F14" s="253">
        <v>4</v>
      </c>
      <c r="G14" s="253">
        <v>16</v>
      </c>
      <c r="H14" s="253">
        <v>16</v>
      </c>
      <c r="I14" s="253">
        <v>11</v>
      </c>
      <c r="J14" s="253">
        <v>0</v>
      </c>
    </row>
    <row r="15" spans="1:10" x14ac:dyDescent="0.25">
      <c r="A15" s="107" t="s">
        <v>284</v>
      </c>
      <c r="B15" s="262" t="s">
        <v>17</v>
      </c>
      <c r="C15" s="253">
        <v>9</v>
      </c>
      <c r="D15" s="263">
        <v>0</v>
      </c>
      <c r="E15" s="263">
        <v>0</v>
      </c>
      <c r="F15" s="263">
        <v>0</v>
      </c>
      <c r="G15" s="263">
        <v>1</v>
      </c>
      <c r="H15" s="253">
        <v>6</v>
      </c>
      <c r="I15" s="263">
        <v>2</v>
      </c>
      <c r="J15" s="263">
        <v>0</v>
      </c>
    </row>
    <row r="16" spans="1:10" x14ac:dyDescent="0.25">
      <c r="A16" s="107" t="s">
        <v>285</v>
      </c>
      <c r="B16" s="262" t="s">
        <v>18</v>
      </c>
      <c r="C16" s="253">
        <v>33</v>
      </c>
      <c r="D16" s="263">
        <v>0</v>
      </c>
      <c r="E16" s="253">
        <v>4</v>
      </c>
      <c r="F16" s="263">
        <v>4</v>
      </c>
      <c r="G16" s="253">
        <v>10</v>
      </c>
      <c r="H16" s="253">
        <v>7</v>
      </c>
      <c r="I16" s="253">
        <v>8</v>
      </c>
      <c r="J16" s="253">
        <v>0</v>
      </c>
    </row>
    <row r="17" spans="1:10" ht="51" customHeight="1" x14ac:dyDescent="0.25">
      <c r="A17" s="115" t="s">
        <v>289</v>
      </c>
      <c r="B17" s="262" t="s">
        <v>19</v>
      </c>
      <c r="C17" s="253">
        <v>33</v>
      </c>
      <c r="D17" s="253">
        <v>13</v>
      </c>
      <c r="E17" s="253">
        <v>1</v>
      </c>
      <c r="F17" s="253">
        <v>5</v>
      </c>
      <c r="G17" s="253">
        <v>8</v>
      </c>
      <c r="H17" s="253">
        <v>4</v>
      </c>
      <c r="I17" s="253">
        <v>2</v>
      </c>
      <c r="J17" s="253">
        <v>0</v>
      </c>
    </row>
    <row r="18" spans="1:10" x14ac:dyDescent="0.25">
      <c r="A18" s="107" t="s">
        <v>284</v>
      </c>
      <c r="B18" s="262" t="s">
        <v>20</v>
      </c>
      <c r="C18" s="253">
        <v>0</v>
      </c>
      <c r="D18" s="253">
        <v>0</v>
      </c>
      <c r="E18" s="253">
        <v>0</v>
      </c>
      <c r="F18" s="253">
        <v>0</v>
      </c>
      <c r="G18" s="253">
        <v>0</v>
      </c>
      <c r="H18" s="253">
        <v>0</v>
      </c>
      <c r="I18" s="253">
        <v>0</v>
      </c>
      <c r="J18" s="253">
        <v>0</v>
      </c>
    </row>
    <row r="19" spans="1:10" x14ac:dyDescent="0.25">
      <c r="A19" s="107" t="s">
        <v>285</v>
      </c>
      <c r="B19" s="262" t="s">
        <v>21</v>
      </c>
      <c r="C19" s="253">
        <v>0</v>
      </c>
      <c r="D19" s="253">
        <v>0</v>
      </c>
      <c r="E19" s="253">
        <v>0</v>
      </c>
      <c r="F19" s="253">
        <v>0</v>
      </c>
      <c r="G19" s="253">
        <v>0</v>
      </c>
      <c r="H19" s="253">
        <v>0</v>
      </c>
      <c r="I19" s="253">
        <v>0</v>
      </c>
      <c r="J19" s="253">
        <v>0</v>
      </c>
    </row>
    <row r="20" spans="1:10" ht="47.25" x14ac:dyDescent="0.25">
      <c r="A20" s="116" t="s">
        <v>297</v>
      </c>
      <c r="B20" s="262" t="s">
        <v>22</v>
      </c>
      <c r="C20" s="253">
        <v>0</v>
      </c>
      <c r="D20" s="253">
        <v>0</v>
      </c>
      <c r="E20" s="253">
        <v>0</v>
      </c>
      <c r="F20" s="253">
        <v>0</v>
      </c>
      <c r="G20" s="253">
        <v>0</v>
      </c>
      <c r="H20" s="253">
        <v>0</v>
      </c>
      <c r="I20" s="253">
        <v>0</v>
      </c>
      <c r="J20" s="253">
        <v>0</v>
      </c>
    </row>
    <row r="21" spans="1:10" ht="31.5" x14ac:dyDescent="0.25">
      <c r="A21" s="114" t="s">
        <v>291</v>
      </c>
      <c r="B21" s="264" t="s">
        <v>23</v>
      </c>
      <c r="C21" s="253">
        <v>0</v>
      </c>
      <c r="D21" s="253">
        <v>0</v>
      </c>
      <c r="E21" s="253">
        <v>0</v>
      </c>
      <c r="F21" s="253">
        <v>0</v>
      </c>
      <c r="G21" s="253">
        <v>0</v>
      </c>
      <c r="H21" s="253">
        <v>0</v>
      </c>
      <c r="I21" s="253">
        <v>0</v>
      </c>
      <c r="J21" s="253">
        <v>0</v>
      </c>
    </row>
    <row r="22" spans="1:10" x14ac:dyDescent="0.25">
      <c r="A22" s="107" t="s">
        <v>284</v>
      </c>
      <c r="B22" s="264" t="s">
        <v>24</v>
      </c>
      <c r="C22" s="253">
        <v>0</v>
      </c>
      <c r="D22" s="253">
        <v>0</v>
      </c>
      <c r="E22" s="253">
        <v>0</v>
      </c>
      <c r="F22" s="253">
        <v>0</v>
      </c>
      <c r="G22" s="253">
        <v>0</v>
      </c>
      <c r="H22" s="253">
        <v>0</v>
      </c>
      <c r="I22" s="253">
        <v>0</v>
      </c>
      <c r="J22" s="253">
        <v>0</v>
      </c>
    </row>
    <row r="23" spans="1:10" x14ac:dyDescent="0.25">
      <c r="A23" s="107" t="s">
        <v>285</v>
      </c>
      <c r="B23" s="264" t="s">
        <v>25</v>
      </c>
      <c r="C23" s="253">
        <v>0</v>
      </c>
      <c r="D23" s="253">
        <v>0</v>
      </c>
      <c r="E23" s="253">
        <v>0</v>
      </c>
      <c r="F23" s="253">
        <v>0</v>
      </c>
      <c r="G23" s="253">
        <v>0</v>
      </c>
      <c r="H23" s="253">
        <v>0</v>
      </c>
      <c r="I23" s="253">
        <v>0</v>
      </c>
      <c r="J23" s="253">
        <v>0</v>
      </c>
    </row>
    <row r="24" spans="1:10" ht="47.25" x14ac:dyDescent="0.25">
      <c r="A24" s="117" t="s">
        <v>292</v>
      </c>
      <c r="B24" s="264" t="s">
        <v>26</v>
      </c>
      <c r="C24" s="253">
        <v>0</v>
      </c>
      <c r="D24" s="253">
        <v>0</v>
      </c>
      <c r="E24" s="253">
        <v>0</v>
      </c>
      <c r="F24" s="253">
        <v>0</v>
      </c>
      <c r="G24" s="253">
        <v>0</v>
      </c>
      <c r="H24" s="253">
        <v>0</v>
      </c>
      <c r="I24" s="253">
        <v>0</v>
      </c>
      <c r="J24" s="253">
        <v>0</v>
      </c>
    </row>
    <row r="25" spans="1:10" x14ac:dyDescent="0.25">
      <c r="A25" s="107" t="s">
        <v>284</v>
      </c>
      <c r="B25" s="264" t="s">
        <v>27</v>
      </c>
      <c r="C25" s="253">
        <v>0</v>
      </c>
      <c r="D25" s="253">
        <v>0</v>
      </c>
      <c r="E25" s="253">
        <v>0</v>
      </c>
      <c r="F25" s="253">
        <v>0</v>
      </c>
      <c r="G25" s="253">
        <v>0</v>
      </c>
      <c r="H25" s="253">
        <v>0</v>
      </c>
      <c r="I25" s="253">
        <v>0</v>
      </c>
      <c r="J25" s="253">
        <v>0</v>
      </c>
    </row>
    <row r="26" spans="1:10" x14ac:dyDescent="0.25">
      <c r="A26" s="107" t="s">
        <v>285</v>
      </c>
      <c r="B26" s="264" t="s">
        <v>28</v>
      </c>
      <c r="C26" s="253">
        <v>0</v>
      </c>
      <c r="D26" s="253">
        <v>0</v>
      </c>
      <c r="E26" s="253">
        <v>0</v>
      </c>
      <c r="F26" s="253">
        <v>0</v>
      </c>
      <c r="G26" s="253">
        <v>0</v>
      </c>
      <c r="H26" s="253">
        <v>0</v>
      </c>
      <c r="I26" s="253">
        <v>0</v>
      </c>
      <c r="J26" s="253">
        <v>0</v>
      </c>
    </row>
    <row r="27" spans="1:10" ht="15.75" x14ac:dyDescent="0.25">
      <c r="A27" s="118" t="s">
        <v>293</v>
      </c>
      <c r="B27" s="264" t="s">
        <v>29</v>
      </c>
      <c r="C27" s="253">
        <v>0</v>
      </c>
      <c r="D27" s="253">
        <v>0</v>
      </c>
      <c r="E27" s="253">
        <v>0</v>
      </c>
      <c r="F27" s="253">
        <v>0</v>
      </c>
      <c r="G27" s="253">
        <v>0</v>
      </c>
      <c r="H27" s="253">
        <v>0</v>
      </c>
      <c r="I27" s="253">
        <v>0</v>
      </c>
      <c r="J27" s="253">
        <v>0</v>
      </c>
    </row>
    <row r="28" spans="1:10" x14ac:dyDescent="0.25">
      <c r="A28" s="107" t="s">
        <v>284</v>
      </c>
      <c r="B28" s="264" t="s">
        <v>30</v>
      </c>
      <c r="C28" s="253">
        <v>0</v>
      </c>
      <c r="D28" s="253">
        <v>0</v>
      </c>
      <c r="E28" s="253">
        <v>0</v>
      </c>
      <c r="F28" s="253">
        <v>0</v>
      </c>
      <c r="G28" s="253">
        <v>0</v>
      </c>
      <c r="H28" s="253">
        <v>0</v>
      </c>
      <c r="I28" s="253">
        <v>0</v>
      </c>
      <c r="J28" s="253">
        <v>0</v>
      </c>
    </row>
    <row r="29" spans="1:10" x14ac:dyDescent="0.25">
      <c r="A29" s="107" t="s">
        <v>285</v>
      </c>
      <c r="B29" s="264" t="s">
        <v>31</v>
      </c>
      <c r="C29" s="253">
        <v>0</v>
      </c>
      <c r="D29" s="253">
        <v>0</v>
      </c>
      <c r="E29" s="253">
        <v>0</v>
      </c>
      <c r="F29" s="253">
        <v>0</v>
      </c>
      <c r="G29" s="253">
        <v>0</v>
      </c>
      <c r="H29" s="253">
        <v>0</v>
      </c>
      <c r="I29" s="253">
        <v>0</v>
      </c>
      <c r="J29" s="253">
        <v>0</v>
      </c>
    </row>
    <row r="30" spans="1:10" ht="31.35" customHeight="1" x14ac:dyDescent="0.25">
      <c r="A30" s="117" t="s">
        <v>294</v>
      </c>
      <c r="B30" s="264" t="s">
        <v>32</v>
      </c>
      <c r="C30" s="253">
        <v>0</v>
      </c>
      <c r="D30" s="253">
        <v>0</v>
      </c>
      <c r="E30" s="253">
        <v>0</v>
      </c>
      <c r="F30" s="253">
        <v>0</v>
      </c>
      <c r="G30" s="253">
        <v>0</v>
      </c>
      <c r="H30" s="253">
        <v>0</v>
      </c>
      <c r="I30" s="253">
        <v>0</v>
      </c>
      <c r="J30" s="253">
        <v>0</v>
      </c>
    </row>
    <row r="31" spans="1:10" x14ac:dyDescent="0.25">
      <c r="A31" s="107" t="s">
        <v>284</v>
      </c>
      <c r="B31" s="264" t="s">
        <v>298</v>
      </c>
      <c r="C31" s="253">
        <v>0</v>
      </c>
      <c r="D31" s="253">
        <v>0</v>
      </c>
      <c r="E31" s="253">
        <v>0</v>
      </c>
      <c r="F31" s="253">
        <v>0</v>
      </c>
      <c r="G31" s="253">
        <v>0</v>
      </c>
      <c r="H31" s="253">
        <v>0</v>
      </c>
      <c r="I31" s="253">
        <v>0</v>
      </c>
      <c r="J31" s="253">
        <v>0</v>
      </c>
    </row>
    <row r="32" spans="1:10" x14ac:dyDescent="0.25">
      <c r="A32" s="107" t="s">
        <v>285</v>
      </c>
      <c r="B32" s="264" t="s">
        <v>299</v>
      </c>
      <c r="C32" s="253">
        <v>0</v>
      </c>
      <c r="D32" s="253">
        <v>0</v>
      </c>
      <c r="E32" s="253">
        <v>0</v>
      </c>
      <c r="F32" s="253">
        <v>0</v>
      </c>
      <c r="G32" s="253">
        <v>0</v>
      </c>
      <c r="H32" s="253">
        <v>0</v>
      </c>
      <c r="I32" s="253">
        <v>0</v>
      </c>
      <c r="J32" s="253">
        <v>0</v>
      </c>
    </row>
    <row r="33" spans="1:10" ht="31.5" x14ac:dyDescent="0.25">
      <c r="A33" s="117" t="s">
        <v>295</v>
      </c>
      <c r="B33" s="264" t="s">
        <v>300</v>
      </c>
      <c r="C33" s="253">
        <v>0</v>
      </c>
      <c r="D33" s="253">
        <v>0</v>
      </c>
      <c r="E33" s="253">
        <v>0</v>
      </c>
      <c r="F33" s="253">
        <v>0</v>
      </c>
      <c r="G33" s="253">
        <v>0</v>
      </c>
      <c r="H33" s="253">
        <v>0</v>
      </c>
      <c r="I33" s="253">
        <v>0</v>
      </c>
      <c r="J33" s="253">
        <v>0</v>
      </c>
    </row>
    <row r="34" spans="1:10" x14ac:dyDescent="0.25">
      <c r="A34" s="107" t="s">
        <v>284</v>
      </c>
      <c r="B34" s="264" t="s">
        <v>301</v>
      </c>
      <c r="C34" s="253">
        <v>0</v>
      </c>
      <c r="D34" s="253">
        <v>0</v>
      </c>
      <c r="E34" s="253">
        <v>0</v>
      </c>
      <c r="F34" s="253">
        <v>0</v>
      </c>
      <c r="G34" s="253">
        <v>0</v>
      </c>
      <c r="H34" s="253">
        <v>0</v>
      </c>
      <c r="I34" s="253">
        <v>0</v>
      </c>
      <c r="J34" s="253">
        <v>0</v>
      </c>
    </row>
    <row r="35" spans="1:10" x14ac:dyDescent="0.25">
      <c r="A35" s="107" t="s">
        <v>285</v>
      </c>
      <c r="B35" s="264" t="s">
        <v>302</v>
      </c>
      <c r="C35" s="253">
        <v>0</v>
      </c>
      <c r="D35" s="253">
        <v>0</v>
      </c>
      <c r="E35" s="253">
        <v>0</v>
      </c>
      <c r="F35" s="253">
        <v>0</v>
      </c>
      <c r="G35" s="253">
        <v>0</v>
      </c>
      <c r="H35" s="253">
        <v>0</v>
      </c>
      <c r="I35" s="253">
        <v>0</v>
      </c>
      <c r="J35" s="253">
        <v>0</v>
      </c>
    </row>
    <row r="36" spans="1:10" ht="63" x14ac:dyDescent="0.25">
      <c r="A36" s="116" t="s">
        <v>296</v>
      </c>
      <c r="B36" s="264" t="s">
        <v>303</v>
      </c>
      <c r="C36" s="253">
        <v>0</v>
      </c>
      <c r="D36" s="253">
        <v>0</v>
      </c>
      <c r="E36" s="253">
        <v>0</v>
      </c>
      <c r="F36" s="253">
        <v>0</v>
      </c>
      <c r="G36" s="253">
        <v>0</v>
      </c>
      <c r="H36" s="253">
        <v>0</v>
      </c>
      <c r="I36" s="253">
        <v>0</v>
      </c>
      <c r="J36" s="253">
        <v>0</v>
      </c>
    </row>
    <row r="37" spans="1:10" x14ac:dyDescent="0.25">
      <c r="A37" s="107" t="s">
        <v>284</v>
      </c>
      <c r="B37" s="264" t="s">
        <v>304</v>
      </c>
      <c r="C37" s="253">
        <v>0</v>
      </c>
      <c r="D37" s="253">
        <v>0</v>
      </c>
      <c r="E37" s="253">
        <v>0</v>
      </c>
      <c r="F37" s="253">
        <v>0</v>
      </c>
      <c r="G37" s="253">
        <v>0</v>
      </c>
      <c r="H37" s="253">
        <v>0</v>
      </c>
      <c r="I37" s="253">
        <v>0</v>
      </c>
      <c r="J37" s="253">
        <v>0</v>
      </c>
    </row>
    <row r="38" spans="1:10" x14ac:dyDescent="0.25">
      <c r="A38" s="107" t="s">
        <v>285</v>
      </c>
      <c r="B38" s="264" t="s">
        <v>305</v>
      </c>
      <c r="C38" s="253">
        <v>0</v>
      </c>
      <c r="D38" s="253">
        <v>0</v>
      </c>
      <c r="E38" s="253">
        <v>0</v>
      </c>
      <c r="F38" s="253">
        <v>0</v>
      </c>
      <c r="G38" s="253">
        <v>0</v>
      </c>
      <c r="H38" s="253">
        <v>0</v>
      </c>
      <c r="I38" s="253">
        <v>0</v>
      </c>
      <c r="J38" s="253">
        <v>0</v>
      </c>
    </row>
    <row r="40" spans="1:10" ht="18" customHeight="1" x14ac:dyDescent="0.25">
      <c r="A40" s="462" t="s">
        <v>341</v>
      </c>
      <c r="B40" s="462"/>
      <c r="C40" s="415" t="s">
        <v>551</v>
      </c>
      <c r="D40" s="415"/>
      <c r="H40" s="455"/>
      <c r="I40" s="455"/>
      <c r="J40" s="455"/>
    </row>
    <row r="41" spans="1:10" x14ac:dyDescent="0.25">
      <c r="A41" s="129"/>
      <c r="B41" s="129"/>
    </row>
    <row r="42" spans="1:10" s="100" customFormat="1" ht="15.75" x14ac:dyDescent="0.25">
      <c r="A42" s="166" t="s">
        <v>392</v>
      </c>
      <c r="B42" s="130"/>
      <c r="C42" s="445" t="s">
        <v>553</v>
      </c>
      <c r="D42" s="445"/>
      <c r="H42" s="416"/>
      <c r="I42" s="416"/>
    </row>
    <row r="43" spans="1:10" x14ac:dyDescent="0.25">
      <c r="A43" s="129"/>
      <c r="B43" s="129"/>
    </row>
  </sheetData>
  <mergeCells count="11">
    <mergeCell ref="A1:G1"/>
    <mergeCell ref="A3:I3"/>
    <mergeCell ref="H42:I42"/>
    <mergeCell ref="H40:J40"/>
    <mergeCell ref="A40:B40"/>
    <mergeCell ref="A5:A6"/>
    <mergeCell ref="B5:B6"/>
    <mergeCell ref="C5:C6"/>
    <mergeCell ref="D5:J5"/>
    <mergeCell ref="C40:D40"/>
    <mergeCell ref="C42:D42"/>
  </mergeCells>
  <printOptions horizontalCentered="1"/>
  <pageMargins left="0.31496062992125984" right="0.31496062992125984" top="0.35433070866141736" bottom="0.35433070866141736" header="0.31496062992125984" footer="0.31496062992125984"/>
  <pageSetup paperSize="9" scale="83" orientation="portrait" verticalDpi="0"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16" sqref="D16"/>
    </sheetView>
  </sheetViews>
  <sheetFormatPr defaultColWidth="8.85546875" defaultRowHeight="15" x14ac:dyDescent="0.25"/>
  <cols>
    <col min="1" max="1" width="32" customWidth="1"/>
    <col min="3" max="3" width="21" customWidth="1"/>
    <col min="4" max="4" width="15.42578125" customWidth="1"/>
  </cols>
  <sheetData>
    <row r="1" spans="1:4" x14ac:dyDescent="0.25">
      <c r="D1" s="356" t="s">
        <v>306</v>
      </c>
    </row>
    <row r="2" spans="1:4" ht="15.75" customHeight="1" x14ac:dyDescent="0.25">
      <c r="A2" s="414" t="s">
        <v>550</v>
      </c>
      <c r="B2" s="414"/>
      <c r="C2" s="414"/>
      <c r="D2" s="414"/>
    </row>
    <row r="4" spans="1:4" ht="15" customHeight="1" x14ac:dyDescent="0.25">
      <c r="A4" s="461" t="s">
        <v>492</v>
      </c>
      <c r="B4" s="461"/>
      <c r="C4" s="461"/>
      <c r="D4" s="461"/>
    </row>
    <row r="5" spans="1:4" x14ac:dyDescent="0.25">
      <c r="A5" s="461"/>
      <c r="B5" s="461"/>
      <c r="C5" s="461"/>
      <c r="D5" s="461"/>
    </row>
    <row r="7" spans="1:4" ht="48.75" customHeight="1" x14ac:dyDescent="0.25">
      <c r="A7" s="463" t="s">
        <v>307</v>
      </c>
      <c r="B7" s="465" t="s">
        <v>308</v>
      </c>
      <c r="C7" s="457" t="s">
        <v>347</v>
      </c>
      <c r="D7" s="457"/>
    </row>
    <row r="8" spans="1:4" x14ac:dyDescent="0.25">
      <c r="A8" s="464"/>
      <c r="B8" s="466"/>
      <c r="C8" s="106" t="s">
        <v>283</v>
      </c>
      <c r="D8" s="106" t="s">
        <v>309</v>
      </c>
    </row>
    <row r="9" spans="1:4" x14ac:dyDescent="0.25">
      <c r="A9" s="105" t="s">
        <v>124</v>
      </c>
      <c r="B9" s="99" t="s">
        <v>9</v>
      </c>
      <c r="C9" s="252">
        <v>10</v>
      </c>
      <c r="D9" s="253">
        <v>36</v>
      </c>
    </row>
    <row r="10" spans="1:4" x14ac:dyDescent="0.25">
      <c r="A10" s="105" t="s">
        <v>310</v>
      </c>
      <c r="B10" s="99" t="s">
        <v>10</v>
      </c>
      <c r="C10" s="252">
        <v>0</v>
      </c>
      <c r="D10" s="252">
        <v>0</v>
      </c>
    </row>
    <row r="11" spans="1:4" x14ac:dyDescent="0.25">
      <c r="A11" s="105" t="s">
        <v>311</v>
      </c>
      <c r="B11" s="99" t="s">
        <v>11</v>
      </c>
      <c r="C11" s="254">
        <v>0</v>
      </c>
      <c r="D11" s="252">
        <v>2</v>
      </c>
    </row>
    <row r="12" spans="1:4" x14ac:dyDescent="0.25">
      <c r="A12" s="105" t="s">
        <v>312</v>
      </c>
      <c r="B12" s="99" t="s">
        <v>12</v>
      </c>
      <c r="C12" s="254">
        <v>6</v>
      </c>
      <c r="D12" s="252">
        <v>15</v>
      </c>
    </row>
    <row r="13" spans="1:4" x14ac:dyDescent="0.25">
      <c r="A13" s="105" t="s">
        <v>313</v>
      </c>
      <c r="B13" s="99" t="s">
        <v>13</v>
      </c>
      <c r="C13" s="252">
        <v>0</v>
      </c>
      <c r="D13" s="252">
        <v>2</v>
      </c>
    </row>
    <row r="14" spans="1:4" x14ac:dyDescent="0.25">
      <c r="A14" s="105" t="s">
        <v>314</v>
      </c>
      <c r="B14" s="99" t="s">
        <v>14</v>
      </c>
      <c r="C14" s="254">
        <v>0</v>
      </c>
      <c r="D14" s="252">
        <v>0</v>
      </c>
    </row>
    <row r="15" spans="1:4" x14ac:dyDescent="0.25">
      <c r="A15" s="105" t="s">
        <v>315</v>
      </c>
      <c r="B15" s="99" t="s">
        <v>15</v>
      </c>
      <c r="C15" s="254">
        <v>4</v>
      </c>
      <c r="D15" s="252">
        <v>10</v>
      </c>
    </row>
    <row r="16" spans="1:4" x14ac:dyDescent="0.25">
      <c r="A16" s="105" t="s">
        <v>316</v>
      </c>
      <c r="B16" s="99" t="s">
        <v>16</v>
      </c>
      <c r="C16" s="254">
        <v>0</v>
      </c>
      <c r="D16" s="252">
        <v>4</v>
      </c>
    </row>
    <row r="17" spans="1:4" x14ac:dyDescent="0.25">
      <c r="A17" s="111" t="s">
        <v>317</v>
      </c>
      <c r="B17" s="99" t="s">
        <v>17</v>
      </c>
      <c r="C17" s="254">
        <v>0</v>
      </c>
      <c r="D17" s="253">
        <v>0</v>
      </c>
    </row>
    <row r="18" spans="1:4" x14ac:dyDescent="0.25">
      <c r="A18" s="111" t="s">
        <v>344</v>
      </c>
      <c r="B18" s="99" t="s">
        <v>18</v>
      </c>
      <c r="C18" s="254">
        <v>0</v>
      </c>
      <c r="D18" s="253">
        <v>3</v>
      </c>
    </row>
    <row r="20" spans="1:4" ht="15.75" x14ac:dyDescent="0.25">
      <c r="A20" s="413" t="s">
        <v>341</v>
      </c>
      <c r="B20" s="413"/>
      <c r="C20" s="220" t="s">
        <v>551</v>
      </c>
      <c r="D20" s="63"/>
    </row>
    <row r="22" spans="1:4" ht="15.75" x14ac:dyDescent="0.25">
      <c r="A22" s="166" t="s">
        <v>392</v>
      </c>
      <c r="B22" s="131"/>
      <c r="C22" s="221" t="s">
        <v>553</v>
      </c>
      <c r="D22" s="132"/>
    </row>
  </sheetData>
  <mergeCells count="6">
    <mergeCell ref="A20:B20"/>
    <mergeCell ref="A4:D5"/>
    <mergeCell ref="A2:D2"/>
    <mergeCell ref="C7:D7"/>
    <mergeCell ref="A7:A8"/>
    <mergeCell ref="B7:B8"/>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C10" sqref="C10"/>
    </sheetView>
  </sheetViews>
  <sheetFormatPr defaultColWidth="8.85546875" defaultRowHeight="15.75" x14ac:dyDescent="0.25"/>
  <cols>
    <col min="1" max="1" width="7.42578125" style="4" customWidth="1"/>
    <col min="2" max="2" width="5.7109375" style="4" customWidth="1"/>
    <col min="3" max="3" width="6.28515625" style="4" customWidth="1"/>
    <col min="4" max="4" width="7.28515625" style="4" customWidth="1"/>
    <col min="5" max="5" width="7.7109375" style="4" customWidth="1"/>
    <col min="6" max="6" width="7.42578125" style="4" customWidth="1"/>
    <col min="7" max="7" width="8.85546875" style="4"/>
    <col min="8" max="8" width="7.42578125" style="4" customWidth="1"/>
    <col min="9" max="9" width="8.85546875" style="4"/>
    <col min="10" max="11" width="7.42578125" style="4" customWidth="1"/>
    <col min="12" max="12" width="6" style="4" customWidth="1"/>
    <col min="13" max="13" width="6.7109375" style="4" customWidth="1"/>
    <col min="14" max="14" width="11.42578125" style="4" customWidth="1"/>
    <col min="15" max="15" width="11.28515625" style="4" customWidth="1"/>
    <col min="16" max="17" width="6.42578125" style="4" customWidth="1"/>
  </cols>
  <sheetData>
    <row r="1" spans="1:17" x14ac:dyDescent="0.25">
      <c r="A1" s="383" t="s">
        <v>174</v>
      </c>
      <c r="B1" s="383"/>
      <c r="C1" s="383"/>
      <c r="D1" s="383"/>
      <c r="E1" s="383"/>
      <c r="F1" s="383"/>
      <c r="G1" s="383"/>
      <c r="H1" s="383"/>
      <c r="I1" s="383"/>
      <c r="J1" s="383"/>
      <c r="K1" s="383"/>
      <c r="L1" s="383"/>
      <c r="M1" s="383"/>
      <c r="N1" s="383"/>
      <c r="O1" s="383"/>
      <c r="P1" s="383"/>
      <c r="Q1" s="383"/>
    </row>
    <row r="2" spans="1:17" x14ac:dyDescent="0.25">
      <c r="P2" s="467" t="s">
        <v>173</v>
      </c>
      <c r="Q2" s="467"/>
    </row>
    <row r="3" spans="1:17" x14ac:dyDescent="0.25">
      <c r="A3" s="437" t="s">
        <v>550</v>
      </c>
      <c r="B3" s="437"/>
      <c r="C3" s="437"/>
      <c r="D3" s="437"/>
      <c r="E3" s="437"/>
      <c r="F3" s="437"/>
      <c r="G3" s="437"/>
      <c r="H3" s="437"/>
      <c r="I3" s="437"/>
      <c r="J3" s="437"/>
      <c r="K3" s="437"/>
      <c r="L3" s="437"/>
      <c r="M3" s="437"/>
      <c r="N3" s="437"/>
      <c r="O3" s="437"/>
      <c r="P3" s="437"/>
    </row>
    <row r="5" spans="1:17" x14ac:dyDescent="0.25">
      <c r="A5" s="383" t="s">
        <v>493</v>
      </c>
      <c r="B5" s="383"/>
      <c r="C5" s="383"/>
      <c r="D5" s="383"/>
      <c r="E5" s="383"/>
      <c r="F5" s="383"/>
      <c r="G5" s="383"/>
      <c r="H5" s="383"/>
      <c r="I5" s="383"/>
      <c r="J5" s="383"/>
      <c r="K5" s="383"/>
      <c r="L5" s="383"/>
      <c r="M5" s="383"/>
      <c r="N5" s="383"/>
      <c r="O5" s="383"/>
      <c r="P5" s="383"/>
      <c r="Q5" s="383"/>
    </row>
    <row r="7" spans="1:17" ht="46.5" customHeight="1" x14ac:dyDescent="0.25">
      <c r="A7" s="478" t="s">
        <v>175</v>
      </c>
      <c r="B7" s="476" t="s">
        <v>7</v>
      </c>
      <c r="C7" s="472" t="s">
        <v>176</v>
      </c>
      <c r="D7" s="472" t="s">
        <v>177</v>
      </c>
      <c r="E7" s="474" t="s">
        <v>178</v>
      </c>
      <c r="F7" s="50" t="s">
        <v>179</v>
      </c>
      <c r="G7" s="472" t="s">
        <v>181</v>
      </c>
      <c r="H7" s="50" t="s">
        <v>179</v>
      </c>
      <c r="I7" s="474" t="s">
        <v>182</v>
      </c>
      <c r="J7" s="50" t="s">
        <v>179</v>
      </c>
      <c r="K7" s="472" t="s">
        <v>183</v>
      </c>
      <c r="L7" s="470" t="s">
        <v>184</v>
      </c>
      <c r="M7" s="471"/>
      <c r="N7" s="470" t="s">
        <v>185</v>
      </c>
      <c r="O7" s="471"/>
      <c r="P7" s="468" t="s">
        <v>190</v>
      </c>
      <c r="Q7" s="469"/>
    </row>
    <row r="8" spans="1:17" ht="92.25" customHeight="1" x14ac:dyDescent="0.25">
      <c r="A8" s="478"/>
      <c r="B8" s="477"/>
      <c r="C8" s="473"/>
      <c r="D8" s="473"/>
      <c r="E8" s="475"/>
      <c r="F8" s="50" t="s">
        <v>180</v>
      </c>
      <c r="G8" s="473"/>
      <c r="H8" s="50" t="s">
        <v>180</v>
      </c>
      <c r="I8" s="475"/>
      <c r="J8" s="50" t="s">
        <v>180</v>
      </c>
      <c r="K8" s="473"/>
      <c r="L8" s="50" t="s">
        <v>186</v>
      </c>
      <c r="M8" s="50" t="s">
        <v>187</v>
      </c>
      <c r="N8" s="75" t="s">
        <v>188</v>
      </c>
      <c r="O8" s="75" t="s">
        <v>189</v>
      </c>
      <c r="P8" s="50" t="s">
        <v>186</v>
      </c>
      <c r="Q8" s="50" t="s">
        <v>187</v>
      </c>
    </row>
    <row r="9" spans="1:17" ht="15" customHeight="1" x14ac:dyDescent="0.25">
      <c r="A9" s="74" t="s">
        <v>393</v>
      </c>
      <c r="B9" s="51" t="s">
        <v>9</v>
      </c>
      <c r="C9" s="119">
        <v>80000</v>
      </c>
      <c r="D9" s="119">
        <v>0</v>
      </c>
      <c r="E9" s="119">
        <v>0</v>
      </c>
      <c r="F9" s="119">
        <v>0</v>
      </c>
      <c r="G9" s="119">
        <v>0</v>
      </c>
      <c r="H9" s="119">
        <v>0</v>
      </c>
      <c r="I9" s="119">
        <v>0</v>
      </c>
      <c r="J9" s="119">
        <v>0</v>
      </c>
      <c r="K9" s="119">
        <v>0</v>
      </c>
      <c r="L9" s="119">
        <v>1</v>
      </c>
      <c r="M9" s="119">
        <v>0</v>
      </c>
      <c r="N9" s="119">
        <v>0</v>
      </c>
      <c r="O9" s="119">
        <v>0</v>
      </c>
      <c r="P9" s="119">
        <v>0</v>
      </c>
      <c r="Q9" s="119">
        <v>0</v>
      </c>
    </row>
    <row r="11" spans="1:17" ht="25.5" customHeight="1" x14ac:dyDescent="0.25">
      <c r="A11" s="413" t="s">
        <v>341</v>
      </c>
      <c r="B11" s="413"/>
      <c r="C11" s="413"/>
      <c r="D11" s="413"/>
      <c r="E11" s="413"/>
      <c r="F11" s="413"/>
      <c r="G11" s="413"/>
      <c r="H11" s="413"/>
      <c r="I11"/>
      <c r="J11"/>
      <c r="K11"/>
      <c r="L11" s="479" t="s">
        <v>551</v>
      </c>
      <c r="M11" s="479"/>
      <c r="N11" s="479"/>
      <c r="O11" s="417"/>
      <c r="P11" s="417"/>
      <c r="Q11" s="417"/>
    </row>
  </sheetData>
  <mergeCells count="18">
    <mergeCell ref="A11:H11"/>
    <mergeCell ref="O11:Q11"/>
    <mergeCell ref="D7:D8"/>
    <mergeCell ref="C7:C8"/>
    <mergeCell ref="B7:B8"/>
    <mergeCell ref="G7:G8"/>
    <mergeCell ref="A7:A8"/>
    <mergeCell ref="L11:N11"/>
    <mergeCell ref="A1:Q1"/>
    <mergeCell ref="P2:Q2"/>
    <mergeCell ref="A5:Q5"/>
    <mergeCell ref="P7:Q7"/>
    <mergeCell ref="N7:O7"/>
    <mergeCell ref="L7:M7"/>
    <mergeCell ref="K7:K8"/>
    <mergeCell ref="I7:I8"/>
    <mergeCell ref="E7:E8"/>
    <mergeCell ref="A3:P3"/>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topLeftCell="A49" zoomScaleSheetLayoutView="100" workbookViewId="0">
      <selection activeCell="C11" sqref="C11"/>
    </sheetView>
  </sheetViews>
  <sheetFormatPr defaultColWidth="8.85546875" defaultRowHeight="15" x14ac:dyDescent="0.25"/>
  <cols>
    <col min="1" max="1" width="30.140625" customWidth="1"/>
    <col min="6" max="6" width="13.28515625" customWidth="1"/>
    <col min="8" max="8" width="13.140625" customWidth="1"/>
    <col min="10" max="10" width="12.85546875" customWidth="1"/>
  </cols>
  <sheetData>
    <row r="1" spans="1:13" ht="20.25" customHeight="1" x14ac:dyDescent="0.25">
      <c r="A1" s="437" t="s">
        <v>550</v>
      </c>
      <c r="B1" s="437"/>
      <c r="C1" s="437"/>
      <c r="D1" s="437"/>
      <c r="E1" s="437"/>
      <c r="F1" s="437"/>
      <c r="G1" s="437"/>
      <c r="H1" s="437"/>
      <c r="J1" s="145" t="s">
        <v>318</v>
      </c>
    </row>
    <row r="2" spans="1:13" ht="9" customHeight="1" x14ac:dyDescent="0.25"/>
    <row r="3" spans="1:13" x14ac:dyDescent="0.25">
      <c r="A3" s="480" t="s">
        <v>494</v>
      </c>
      <c r="B3" s="480"/>
      <c r="C3" s="480"/>
      <c r="D3" s="480"/>
      <c r="E3" s="480"/>
      <c r="F3" s="480"/>
      <c r="G3" s="480"/>
      <c r="H3" s="480"/>
      <c r="I3" s="480"/>
      <c r="J3" s="480"/>
    </row>
    <row r="4" spans="1:13" x14ac:dyDescent="0.25">
      <c r="A4" s="480"/>
      <c r="B4" s="480"/>
      <c r="C4" s="480"/>
      <c r="D4" s="480"/>
      <c r="E4" s="480"/>
      <c r="F4" s="480"/>
      <c r="G4" s="480"/>
      <c r="H4" s="480"/>
      <c r="I4" s="480"/>
      <c r="J4" s="480"/>
    </row>
    <row r="5" spans="1:13" ht="8.25" customHeight="1" x14ac:dyDescent="0.25"/>
    <row r="6" spans="1:13" ht="18" customHeight="1" x14ac:dyDescent="0.25">
      <c r="A6" s="458" t="s">
        <v>319</v>
      </c>
      <c r="B6" s="458" t="s">
        <v>320</v>
      </c>
      <c r="C6" s="458" t="s">
        <v>321</v>
      </c>
      <c r="D6" s="481" t="s">
        <v>345</v>
      </c>
      <c r="E6" s="457" t="s">
        <v>346</v>
      </c>
      <c r="F6" s="457"/>
      <c r="G6" s="457"/>
      <c r="H6" s="457"/>
      <c r="I6" s="457"/>
      <c r="J6" s="457"/>
      <c r="K6" s="17"/>
      <c r="L6" s="17"/>
      <c r="M6" s="17"/>
    </row>
    <row r="7" spans="1:13" x14ac:dyDescent="0.25">
      <c r="A7" s="458"/>
      <c r="B7" s="458"/>
      <c r="C7" s="458"/>
      <c r="D7" s="481"/>
      <c r="E7" s="457" t="s">
        <v>322</v>
      </c>
      <c r="F7" s="457"/>
      <c r="G7" s="457" t="s">
        <v>323</v>
      </c>
      <c r="H7" s="457"/>
      <c r="I7" s="457" t="s">
        <v>324</v>
      </c>
      <c r="J7" s="457"/>
      <c r="K7" s="17"/>
      <c r="L7" s="17"/>
      <c r="M7" s="17"/>
    </row>
    <row r="8" spans="1:13" ht="49.5" customHeight="1" x14ac:dyDescent="0.25">
      <c r="A8" s="458"/>
      <c r="B8" s="458"/>
      <c r="C8" s="458"/>
      <c r="D8" s="481"/>
      <c r="E8" s="123" t="s">
        <v>124</v>
      </c>
      <c r="F8" s="123" t="s">
        <v>325</v>
      </c>
      <c r="G8" s="123" t="s">
        <v>124</v>
      </c>
      <c r="H8" s="123" t="s">
        <v>325</v>
      </c>
      <c r="I8" s="123" t="s">
        <v>124</v>
      </c>
      <c r="J8" s="123" t="s">
        <v>325</v>
      </c>
      <c r="K8" s="17"/>
      <c r="L8" s="17"/>
      <c r="M8" s="17"/>
    </row>
    <row r="9" spans="1:13" x14ac:dyDescent="0.25">
      <c r="A9" s="265" t="s">
        <v>326</v>
      </c>
      <c r="B9" s="266" t="s">
        <v>9</v>
      </c>
      <c r="C9" s="267"/>
      <c r="D9" s="267">
        <v>1520</v>
      </c>
      <c r="E9" s="267">
        <v>72</v>
      </c>
      <c r="F9" s="252">
        <v>28</v>
      </c>
      <c r="G9" s="252">
        <v>1448</v>
      </c>
      <c r="H9" s="252">
        <v>317</v>
      </c>
      <c r="I9" s="252">
        <v>0</v>
      </c>
      <c r="J9" s="252">
        <v>0</v>
      </c>
      <c r="K9" s="17"/>
      <c r="L9" s="17"/>
      <c r="M9" s="17"/>
    </row>
    <row r="10" spans="1:13" ht="15" customHeight="1" x14ac:dyDescent="0.25">
      <c r="A10" s="268" t="s">
        <v>1087</v>
      </c>
      <c r="B10" s="262" t="s">
        <v>10</v>
      </c>
      <c r="C10" s="269" t="s">
        <v>332</v>
      </c>
      <c r="D10" s="252">
        <v>0</v>
      </c>
      <c r="E10" s="252">
        <v>0</v>
      </c>
      <c r="F10" s="252">
        <v>0</v>
      </c>
      <c r="G10" s="252">
        <v>0</v>
      </c>
      <c r="H10" s="252">
        <v>0</v>
      </c>
      <c r="I10" s="252">
        <v>0</v>
      </c>
      <c r="J10" s="252">
        <v>0</v>
      </c>
      <c r="K10" s="17"/>
      <c r="L10" s="17"/>
      <c r="M10" s="17"/>
    </row>
    <row r="11" spans="1:13" ht="30" x14ac:dyDescent="0.25">
      <c r="A11" s="268" t="s">
        <v>1088</v>
      </c>
      <c r="B11" s="262" t="s">
        <v>11</v>
      </c>
      <c r="C11" s="269" t="s">
        <v>333</v>
      </c>
      <c r="D11" s="252">
        <v>0</v>
      </c>
      <c r="E11" s="252">
        <v>0</v>
      </c>
      <c r="F11" s="252">
        <v>0</v>
      </c>
      <c r="G11" s="252">
        <v>0</v>
      </c>
      <c r="H11" s="252">
        <v>0</v>
      </c>
      <c r="I11" s="252">
        <v>0</v>
      </c>
      <c r="J11" s="252">
        <v>0</v>
      </c>
    </row>
    <row r="12" spans="1:13" x14ac:dyDescent="0.25">
      <c r="A12" s="268" t="s">
        <v>1089</v>
      </c>
      <c r="B12" s="262" t="s">
        <v>12</v>
      </c>
      <c r="C12" s="269" t="s">
        <v>334</v>
      </c>
      <c r="D12" s="252">
        <v>0</v>
      </c>
      <c r="E12" s="252">
        <v>0</v>
      </c>
      <c r="F12" s="252">
        <v>0</v>
      </c>
      <c r="G12" s="252">
        <v>0</v>
      </c>
      <c r="H12" s="252">
        <v>0</v>
      </c>
      <c r="I12" s="252">
        <v>0</v>
      </c>
      <c r="J12" s="252">
        <v>0</v>
      </c>
    </row>
    <row r="13" spans="1:13" x14ac:dyDescent="0.25">
      <c r="A13" s="268" t="s">
        <v>1090</v>
      </c>
      <c r="B13" s="262" t="s">
        <v>13</v>
      </c>
      <c r="C13" s="269" t="s">
        <v>335</v>
      </c>
      <c r="D13" s="252">
        <v>0</v>
      </c>
      <c r="E13" s="252">
        <v>0</v>
      </c>
      <c r="F13" s="252">
        <v>0</v>
      </c>
      <c r="G13" s="252">
        <v>0</v>
      </c>
      <c r="H13" s="252">
        <v>0</v>
      </c>
      <c r="I13" s="252">
        <v>0</v>
      </c>
      <c r="J13" s="252">
        <v>0</v>
      </c>
    </row>
    <row r="14" spans="1:13" x14ac:dyDescent="0.25">
      <c r="A14" s="268" t="s">
        <v>1091</v>
      </c>
      <c r="B14" s="262" t="s">
        <v>14</v>
      </c>
      <c r="C14" s="269" t="s">
        <v>336</v>
      </c>
      <c r="D14" s="252">
        <v>0</v>
      </c>
      <c r="E14" s="252">
        <v>0</v>
      </c>
      <c r="F14" s="252">
        <v>0</v>
      </c>
      <c r="G14" s="252">
        <v>0</v>
      </c>
      <c r="H14" s="252">
        <v>0</v>
      </c>
      <c r="I14" s="252">
        <v>0</v>
      </c>
      <c r="J14" s="252">
        <v>0</v>
      </c>
    </row>
    <row r="15" spans="1:13" x14ac:dyDescent="0.25">
      <c r="A15" s="268" t="s">
        <v>311</v>
      </c>
      <c r="B15" s="262" t="s">
        <v>15</v>
      </c>
      <c r="C15" s="269" t="s">
        <v>337</v>
      </c>
      <c r="D15" s="252">
        <v>0</v>
      </c>
      <c r="E15" s="252">
        <v>0</v>
      </c>
      <c r="F15" s="252">
        <v>0</v>
      </c>
      <c r="G15" s="252">
        <v>0</v>
      </c>
      <c r="H15" s="252">
        <v>0</v>
      </c>
      <c r="I15" s="252">
        <v>0</v>
      </c>
      <c r="J15" s="252">
        <v>0</v>
      </c>
    </row>
    <row r="16" spans="1:13" x14ac:dyDescent="0.25">
      <c r="A16" s="268" t="s">
        <v>1092</v>
      </c>
      <c r="B16" s="262" t="s">
        <v>16</v>
      </c>
      <c r="C16" s="269" t="s">
        <v>338</v>
      </c>
      <c r="D16" s="252">
        <v>0</v>
      </c>
      <c r="E16" s="252">
        <v>0</v>
      </c>
      <c r="F16" s="252">
        <v>0</v>
      </c>
      <c r="G16" s="252">
        <v>0</v>
      </c>
      <c r="H16" s="252">
        <v>0</v>
      </c>
      <c r="I16" s="252">
        <v>0</v>
      </c>
      <c r="J16" s="252">
        <v>0</v>
      </c>
    </row>
    <row r="17" spans="1:10" ht="30" x14ac:dyDescent="0.25">
      <c r="A17" s="268" t="s">
        <v>1093</v>
      </c>
      <c r="B17" s="262" t="s">
        <v>17</v>
      </c>
      <c r="C17" s="269" t="s">
        <v>339</v>
      </c>
      <c r="D17" s="252">
        <v>0</v>
      </c>
      <c r="E17" s="252">
        <v>0</v>
      </c>
      <c r="F17" s="252">
        <v>0</v>
      </c>
      <c r="G17" s="252">
        <v>0</v>
      </c>
      <c r="H17" s="252">
        <v>0</v>
      </c>
      <c r="I17" s="252">
        <v>0</v>
      </c>
      <c r="J17" s="252">
        <v>0</v>
      </c>
    </row>
    <row r="18" spans="1:10" ht="30" x14ac:dyDescent="0.25">
      <c r="A18" s="268" t="s">
        <v>331</v>
      </c>
      <c r="B18" s="262" t="s">
        <v>18</v>
      </c>
      <c r="C18" s="269" t="s">
        <v>340</v>
      </c>
      <c r="D18" s="252">
        <v>217</v>
      </c>
      <c r="E18" s="252">
        <v>19</v>
      </c>
      <c r="F18" s="252">
        <v>11</v>
      </c>
      <c r="G18" s="252">
        <v>198</v>
      </c>
      <c r="H18" s="252">
        <v>46</v>
      </c>
      <c r="I18" s="252">
        <v>0</v>
      </c>
      <c r="J18" s="252">
        <v>0</v>
      </c>
    </row>
    <row r="19" spans="1:10" ht="30" x14ac:dyDescent="0.25">
      <c r="A19" s="268" t="s">
        <v>328</v>
      </c>
      <c r="B19" s="262" t="s">
        <v>19</v>
      </c>
      <c r="C19" s="269">
        <v>100000</v>
      </c>
      <c r="D19" s="252">
        <v>0</v>
      </c>
      <c r="E19" s="252">
        <v>0</v>
      </c>
      <c r="F19" s="252">
        <v>0</v>
      </c>
      <c r="G19" s="252">
        <v>0</v>
      </c>
      <c r="H19" s="252">
        <v>0</v>
      </c>
      <c r="I19" s="252">
        <v>0</v>
      </c>
      <c r="J19" s="252">
        <v>0</v>
      </c>
    </row>
    <row r="20" spans="1:10" ht="30" x14ac:dyDescent="0.25">
      <c r="A20" s="268" t="s">
        <v>1094</v>
      </c>
      <c r="B20" s="262" t="s">
        <v>20</v>
      </c>
      <c r="C20" s="269">
        <v>110000</v>
      </c>
      <c r="D20" s="252">
        <v>239</v>
      </c>
      <c r="E20" s="252">
        <v>0</v>
      </c>
      <c r="F20" s="252">
        <v>0</v>
      </c>
      <c r="G20" s="252">
        <v>239</v>
      </c>
      <c r="H20" s="252">
        <v>64</v>
      </c>
      <c r="I20" s="252">
        <v>0</v>
      </c>
      <c r="J20" s="252">
        <v>0</v>
      </c>
    </row>
    <row r="21" spans="1:10" ht="45" x14ac:dyDescent="0.25">
      <c r="A21" s="268" t="s">
        <v>1095</v>
      </c>
      <c r="B21" s="262" t="s">
        <v>21</v>
      </c>
      <c r="C21" s="269">
        <v>120000</v>
      </c>
      <c r="D21" s="252">
        <v>0</v>
      </c>
      <c r="E21" s="252">
        <v>0</v>
      </c>
      <c r="F21" s="252">
        <v>0</v>
      </c>
      <c r="G21" s="252">
        <v>0</v>
      </c>
      <c r="H21" s="252">
        <v>0</v>
      </c>
      <c r="I21" s="252">
        <v>0</v>
      </c>
      <c r="J21" s="252">
        <v>0</v>
      </c>
    </row>
    <row r="22" spans="1:10" ht="30" customHeight="1" x14ac:dyDescent="0.25">
      <c r="A22" s="268" t="s">
        <v>1096</v>
      </c>
      <c r="B22" s="262" t="s">
        <v>22</v>
      </c>
      <c r="C22" s="269">
        <v>130000</v>
      </c>
      <c r="D22" s="252">
        <v>0</v>
      </c>
      <c r="E22" s="252">
        <v>0</v>
      </c>
      <c r="F22" s="252">
        <v>0</v>
      </c>
      <c r="G22" s="252">
        <v>0</v>
      </c>
      <c r="H22" s="252">
        <v>0</v>
      </c>
      <c r="I22" s="252">
        <v>0</v>
      </c>
      <c r="J22" s="252">
        <v>0</v>
      </c>
    </row>
    <row r="23" spans="1:10" ht="30" x14ac:dyDescent="0.25">
      <c r="A23" s="268" t="s">
        <v>1097</v>
      </c>
      <c r="B23" s="262" t="s">
        <v>23</v>
      </c>
      <c r="C23" s="269">
        <v>140000</v>
      </c>
      <c r="D23" s="252">
        <v>0</v>
      </c>
      <c r="E23" s="252">
        <v>0</v>
      </c>
      <c r="F23" s="252">
        <v>0</v>
      </c>
      <c r="G23" s="252">
        <v>0</v>
      </c>
      <c r="H23" s="252">
        <v>0</v>
      </c>
      <c r="I23" s="252">
        <v>0</v>
      </c>
      <c r="J23" s="252">
        <v>0</v>
      </c>
    </row>
    <row r="24" spans="1:10" x14ac:dyDescent="0.25">
      <c r="A24" s="268" t="s">
        <v>267</v>
      </c>
      <c r="B24" s="262" t="s">
        <v>24</v>
      </c>
      <c r="C24" s="269">
        <v>150000</v>
      </c>
      <c r="D24" s="252">
        <v>73</v>
      </c>
      <c r="E24" s="252">
        <v>0</v>
      </c>
      <c r="F24" s="252">
        <v>0</v>
      </c>
      <c r="G24" s="252">
        <v>73</v>
      </c>
      <c r="H24" s="252">
        <v>38</v>
      </c>
      <c r="I24" s="252">
        <v>0</v>
      </c>
      <c r="J24" s="252">
        <v>0</v>
      </c>
    </row>
    <row r="25" spans="1:10" ht="30" x14ac:dyDescent="0.25">
      <c r="A25" s="268" t="s">
        <v>1098</v>
      </c>
      <c r="B25" s="262" t="s">
        <v>25</v>
      </c>
      <c r="C25" s="269">
        <v>160000</v>
      </c>
      <c r="D25" s="252">
        <v>0</v>
      </c>
      <c r="E25" s="252">
        <v>0</v>
      </c>
      <c r="F25" s="252">
        <v>0</v>
      </c>
      <c r="G25" s="252">
        <v>0</v>
      </c>
      <c r="H25" s="252">
        <v>0</v>
      </c>
      <c r="I25" s="252">
        <v>0</v>
      </c>
      <c r="J25" s="252">
        <v>0</v>
      </c>
    </row>
    <row r="26" spans="1:10" ht="30" x14ac:dyDescent="0.25">
      <c r="A26" s="268" t="s">
        <v>330</v>
      </c>
      <c r="B26" s="262" t="s">
        <v>26</v>
      </c>
      <c r="C26" s="269">
        <v>170000</v>
      </c>
      <c r="D26" s="252">
        <v>0</v>
      </c>
      <c r="E26" s="252">
        <v>0</v>
      </c>
      <c r="F26" s="252">
        <v>0</v>
      </c>
      <c r="G26" s="252">
        <v>0</v>
      </c>
      <c r="H26" s="252">
        <v>0</v>
      </c>
      <c r="I26" s="252">
        <v>0</v>
      </c>
      <c r="J26" s="252">
        <v>0</v>
      </c>
    </row>
    <row r="27" spans="1:10" x14ac:dyDescent="0.25">
      <c r="A27" s="268" t="s">
        <v>1099</v>
      </c>
      <c r="B27" s="262" t="s">
        <v>27</v>
      </c>
      <c r="C27" s="269">
        <v>180000</v>
      </c>
      <c r="D27" s="252">
        <v>0</v>
      </c>
      <c r="E27" s="252">
        <v>0</v>
      </c>
      <c r="F27" s="252">
        <v>0</v>
      </c>
      <c r="G27" s="252">
        <v>0</v>
      </c>
      <c r="H27" s="252">
        <v>0</v>
      </c>
      <c r="I27" s="252">
        <v>0</v>
      </c>
      <c r="J27" s="252">
        <v>0</v>
      </c>
    </row>
    <row r="28" spans="1:10" ht="30" x14ac:dyDescent="0.25">
      <c r="A28" s="268" t="s">
        <v>1100</v>
      </c>
      <c r="B28" s="262" t="s">
        <v>28</v>
      </c>
      <c r="C28" s="269">
        <v>190000</v>
      </c>
      <c r="D28" s="252">
        <v>0</v>
      </c>
      <c r="E28" s="252">
        <v>0</v>
      </c>
      <c r="F28" s="252">
        <v>0</v>
      </c>
      <c r="G28" s="252">
        <v>0</v>
      </c>
      <c r="H28" s="252">
        <v>0</v>
      </c>
      <c r="I28" s="252">
        <v>0</v>
      </c>
      <c r="J28" s="252">
        <v>0</v>
      </c>
    </row>
    <row r="29" spans="1:10" ht="17.25" customHeight="1" x14ac:dyDescent="0.25">
      <c r="A29" s="268" t="s">
        <v>1101</v>
      </c>
      <c r="B29" s="262" t="s">
        <v>29</v>
      </c>
      <c r="C29" s="269">
        <v>200000</v>
      </c>
      <c r="D29" s="252">
        <v>0</v>
      </c>
      <c r="E29" s="252">
        <v>0</v>
      </c>
      <c r="F29" s="252">
        <v>0</v>
      </c>
      <c r="G29" s="252">
        <v>0</v>
      </c>
      <c r="H29" s="252">
        <v>0</v>
      </c>
      <c r="I29" s="252">
        <v>0</v>
      </c>
      <c r="J29" s="252">
        <v>0</v>
      </c>
    </row>
    <row r="30" spans="1:10" ht="45" x14ac:dyDescent="0.25">
      <c r="A30" s="268" t="s">
        <v>1102</v>
      </c>
      <c r="B30" s="262" t="s">
        <v>30</v>
      </c>
      <c r="C30" s="269">
        <v>210000</v>
      </c>
      <c r="D30" s="252">
        <v>0</v>
      </c>
      <c r="E30" s="252">
        <v>0</v>
      </c>
      <c r="F30" s="252">
        <v>0</v>
      </c>
      <c r="G30" s="252">
        <v>0</v>
      </c>
      <c r="H30" s="252">
        <v>0</v>
      </c>
      <c r="I30" s="252">
        <v>0</v>
      </c>
      <c r="J30" s="252">
        <v>0</v>
      </c>
    </row>
    <row r="31" spans="1:10" x14ac:dyDescent="0.25">
      <c r="A31" s="268" t="s">
        <v>1103</v>
      </c>
      <c r="B31" s="262" t="s">
        <v>31</v>
      </c>
      <c r="C31" s="269">
        <v>220000</v>
      </c>
      <c r="D31" s="252">
        <v>0</v>
      </c>
      <c r="E31" s="252">
        <v>0</v>
      </c>
      <c r="F31" s="252">
        <v>0</v>
      </c>
      <c r="G31" s="252">
        <v>0</v>
      </c>
      <c r="H31" s="252">
        <v>0</v>
      </c>
      <c r="I31" s="252">
        <v>0</v>
      </c>
      <c r="J31" s="252">
        <v>0</v>
      </c>
    </row>
    <row r="32" spans="1:10" ht="30" x14ac:dyDescent="0.25">
      <c r="A32" s="268" t="s">
        <v>1104</v>
      </c>
      <c r="B32" s="262" t="s">
        <v>32</v>
      </c>
      <c r="C32" s="269">
        <v>230000</v>
      </c>
      <c r="D32" s="252">
        <v>0</v>
      </c>
      <c r="E32" s="252">
        <v>0</v>
      </c>
      <c r="F32" s="252">
        <v>0</v>
      </c>
      <c r="G32" s="252">
        <v>0</v>
      </c>
      <c r="H32" s="252">
        <v>0</v>
      </c>
      <c r="I32" s="252">
        <v>0</v>
      </c>
      <c r="J32" s="252">
        <v>0</v>
      </c>
    </row>
    <row r="33" spans="1:14" ht="30" x14ac:dyDescent="0.25">
      <c r="A33" s="268" t="s">
        <v>329</v>
      </c>
      <c r="B33" s="262" t="s">
        <v>298</v>
      </c>
      <c r="C33" s="269">
        <v>240000</v>
      </c>
      <c r="D33" s="252">
        <v>0</v>
      </c>
      <c r="E33" s="252">
        <v>0</v>
      </c>
      <c r="F33" s="252">
        <v>0</v>
      </c>
      <c r="G33" s="252">
        <v>0</v>
      </c>
      <c r="H33" s="252">
        <v>0</v>
      </c>
      <c r="I33" s="252">
        <v>0</v>
      </c>
      <c r="J33" s="252">
        <v>0</v>
      </c>
    </row>
    <row r="34" spans="1:14" ht="45" x14ac:dyDescent="0.25">
      <c r="A34" s="268" t="s">
        <v>1105</v>
      </c>
      <c r="B34" s="262" t="s">
        <v>299</v>
      </c>
      <c r="C34" s="269">
        <v>250000</v>
      </c>
      <c r="D34" s="252">
        <v>0</v>
      </c>
      <c r="E34" s="252">
        <v>0</v>
      </c>
      <c r="F34" s="252">
        <v>0</v>
      </c>
      <c r="G34" s="252">
        <v>0</v>
      </c>
      <c r="H34" s="252">
        <v>0</v>
      </c>
      <c r="I34" s="252">
        <v>0</v>
      </c>
      <c r="J34" s="252">
        <v>0</v>
      </c>
    </row>
    <row r="35" spans="1:14" ht="45" x14ac:dyDescent="0.25">
      <c r="A35" s="268" t="s">
        <v>1106</v>
      </c>
      <c r="B35" s="262" t="s">
        <v>300</v>
      </c>
      <c r="C35" s="269">
        <v>260000</v>
      </c>
      <c r="D35" s="252">
        <v>0</v>
      </c>
      <c r="E35" s="252">
        <v>0</v>
      </c>
      <c r="F35" s="252">
        <v>0</v>
      </c>
      <c r="G35" s="252">
        <v>0</v>
      </c>
      <c r="H35" s="252">
        <v>0</v>
      </c>
      <c r="I35" s="252">
        <v>0</v>
      </c>
      <c r="J35" s="252">
        <v>0</v>
      </c>
    </row>
    <row r="36" spans="1:14" ht="30" x14ac:dyDescent="0.25">
      <c r="A36" s="268" t="s">
        <v>1107</v>
      </c>
      <c r="B36" s="262" t="s">
        <v>301</v>
      </c>
      <c r="C36" s="269">
        <v>270000</v>
      </c>
      <c r="D36" s="252">
        <v>0</v>
      </c>
      <c r="E36" s="252">
        <v>0</v>
      </c>
      <c r="F36" s="252">
        <v>0</v>
      </c>
      <c r="G36" s="252">
        <v>0</v>
      </c>
      <c r="H36" s="252">
        <v>0</v>
      </c>
      <c r="I36" s="252">
        <v>0</v>
      </c>
      <c r="J36" s="252">
        <v>0</v>
      </c>
    </row>
    <row r="37" spans="1:14" x14ac:dyDescent="0.25">
      <c r="A37" s="268" t="s">
        <v>1108</v>
      </c>
      <c r="B37" s="262" t="s">
        <v>302</v>
      </c>
      <c r="C37" s="269">
        <v>280000</v>
      </c>
      <c r="D37" s="252">
        <v>0</v>
      </c>
      <c r="E37" s="252">
        <v>0</v>
      </c>
      <c r="F37" s="252">
        <v>0</v>
      </c>
      <c r="G37" s="252">
        <v>0</v>
      </c>
      <c r="H37" s="252">
        <v>0</v>
      </c>
      <c r="I37" s="252">
        <v>0</v>
      </c>
      <c r="J37" s="252">
        <v>0</v>
      </c>
    </row>
    <row r="38" spans="1:14" ht="30" x14ac:dyDescent="0.25">
      <c r="A38" s="268" t="s">
        <v>1109</v>
      </c>
      <c r="B38" s="262" t="s">
        <v>303</v>
      </c>
      <c r="C38" s="269">
        <v>290000</v>
      </c>
      <c r="D38" s="252">
        <v>109</v>
      </c>
      <c r="E38" s="252">
        <v>7</v>
      </c>
      <c r="F38" s="252">
        <v>4</v>
      </c>
      <c r="G38" s="252">
        <v>102</v>
      </c>
      <c r="H38" s="252">
        <v>61</v>
      </c>
      <c r="I38" s="252">
        <v>0</v>
      </c>
      <c r="J38" s="252">
        <v>0</v>
      </c>
    </row>
    <row r="39" spans="1:14" ht="15.75" customHeight="1" x14ac:dyDescent="0.25">
      <c r="A39" s="268" t="s">
        <v>1110</v>
      </c>
      <c r="B39" s="262" t="s">
        <v>304</v>
      </c>
      <c r="C39" s="269">
        <v>340000</v>
      </c>
      <c r="D39" s="252">
        <v>0</v>
      </c>
      <c r="E39" s="252">
        <v>0</v>
      </c>
      <c r="F39" s="252">
        <v>0</v>
      </c>
      <c r="G39" s="252">
        <v>0</v>
      </c>
      <c r="H39" s="252">
        <v>0</v>
      </c>
      <c r="I39" s="252">
        <v>0</v>
      </c>
      <c r="J39" s="252">
        <v>0</v>
      </c>
      <c r="K39" s="141"/>
      <c r="L39" s="141"/>
      <c r="M39" s="141"/>
      <c r="N39" s="141"/>
    </row>
    <row r="40" spans="1:14" ht="30" x14ac:dyDescent="0.25">
      <c r="A40" s="268" t="s">
        <v>1111</v>
      </c>
      <c r="B40" s="262" t="s">
        <v>305</v>
      </c>
      <c r="C40" s="269">
        <v>350000</v>
      </c>
      <c r="D40" s="252">
        <v>0</v>
      </c>
      <c r="E40" s="252">
        <v>0</v>
      </c>
      <c r="F40" s="252">
        <v>0</v>
      </c>
      <c r="G40" s="252">
        <v>0</v>
      </c>
      <c r="H40" s="252">
        <v>0</v>
      </c>
      <c r="I40" s="252">
        <v>0</v>
      </c>
      <c r="J40" s="252">
        <v>0</v>
      </c>
    </row>
    <row r="41" spans="1:14" x14ac:dyDescent="0.25">
      <c r="A41" s="268" t="s">
        <v>1112</v>
      </c>
      <c r="B41" s="262" t="s">
        <v>1113</v>
      </c>
      <c r="C41" s="269">
        <v>360000</v>
      </c>
      <c r="D41" s="252">
        <v>0</v>
      </c>
      <c r="E41" s="252">
        <v>0</v>
      </c>
      <c r="F41" s="252">
        <v>0</v>
      </c>
      <c r="G41" s="252">
        <v>0</v>
      </c>
      <c r="H41" s="252">
        <v>0</v>
      </c>
      <c r="I41" s="252">
        <v>0</v>
      </c>
      <c r="J41" s="252">
        <v>0</v>
      </c>
      <c r="K41" s="120"/>
    </row>
    <row r="42" spans="1:14" x14ac:dyDescent="0.25">
      <c r="A42" s="268" t="s">
        <v>314</v>
      </c>
      <c r="B42" s="262" t="s">
        <v>1114</v>
      </c>
      <c r="C42" s="269">
        <v>370000</v>
      </c>
      <c r="D42" s="252">
        <v>0</v>
      </c>
      <c r="E42" s="252">
        <v>0</v>
      </c>
      <c r="F42" s="252">
        <v>0</v>
      </c>
      <c r="G42" s="252">
        <v>0</v>
      </c>
      <c r="H42" s="252">
        <v>0</v>
      </c>
      <c r="I42" s="252">
        <v>0</v>
      </c>
      <c r="J42" s="252">
        <v>0</v>
      </c>
    </row>
    <row r="43" spans="1:14" x14ac:dyDescent="0.25">
      <c r="A43" s="268" t="s">
        <v>327</v>
      </c>
      <c r="B43" s="262" t="s">
        <v>1115</v>
      </c>
      <c r="C43" s="269">
        <v>380000</v>
      </c>
      <c r="D43" s="252">
        <v>382</v>
      </c>
      <c r="E43" s="252">
        <v>33</v>
      </c>
      <c r="F43" s="252">
        <v>6</v>
      </c>
      <c r="G43" s="252">
        <v>394</v>
      </c>
      <c r="H43" s="252">
        <v>22</v>
      </c>
      <c r="I43" s="252">
        <v>0</v>
      </c>
      <c r="J43" s="252">
        <v>0</v>
      </c>
    </row>
    <row r="44" spans="1:14" ht="30" x14ac:dyDescent="0.25">
      <c r="A44" s="268" t="s">
        <v>1116</v>
      </c>
      <c r="B44" s="262" t="s">
        <v>1117</v>
      </c>
      <c r="C44" s="269">
        <v>390000</v>
      </c>
      <c r="D44" s="252">
        <v>0</v>
      </c>
      <c r="E44" s="252">
        <v>0</v>
      </c>
      <c r="F44" s="252">
        <v>0</v>
      </c>
      <c r="G44" s="252">
        <v>0</v>
      </c>
      <c r="H44" s="252">
        <v>0</v>
      </c>
      <c r="I44" s="252">
        <v>0</v>
      </c>
      <c r="J44" s="252">
        <v>0</v>
      </c>
    </row>
    <row r="45" spans="1:14" x14ac:dyDescent="0.25">
      <c r="A45" s="268" t="s">
        <v>1118</v>
      </c>
      <c r="B45" s="262" t="s">
        <v>1119</v>
      </c>
      <c r="C45" s="269">
        <v>400000</v>
      </c>
      <c r="D45" s="252">
        <v>0</v>
      </c>
      <c r="E45" s="252">
        <v>0</v>
      </c>
      <c r="F45" s="252">
        <v>0</v>
      </c>
      <c r="G45" s="252">
        <v>0</v>
      </c>
      <c r="H45" s="252">
        <v>0</v>
      </c>
      <c r="I45" s="252">
        <v>0</v>
      </c>
      <c r="J45" s="252">
        <v>0</v>
      </c>
    </row>
    <row r="46" spans="1:14" ht="30" x14ac:dyDescent="0.25">
      <c r="A46" s="268" t="s">
        <v>1120</v>
      </c>
      <c r="B46" s="262" t="s">
        <v>1020</v>
      </c>
      <c r="C46" s="269">
        <v>410000</v>
      </c>
      <c r="D46" s="252">
        <v>0</v>
      </c>
      <c r="E46" s="252">
        <v>0</v>
      </c>
      <c r="F46" s="252">
        <v>0</v>
      </c>
      <c r="G46" s="252">
        <v>0</v>
      </c>
      <c r="H46" s="252">
        <v>0</v>
      </c>
      <c r="I46" s="252">
        <v>0</v>
      </c>
      <c r="J46" s="252">
        <v>0</v>
      </c>
    </row>
    <row r="47" spans="1:14" ht="60" x14ac:dyDescent="0.25">
      <c r="A47" s="268" t="s">
        <v>1121</v>
      </c>
      <c r="B47" s="262" t="s">
        <v>1122</v>
      </c>
      <c r="C47" s="269">
        <v>420000</v>
      </c>
      <c r="D47" s="252">
        <v>0</v>
      </c>
      <c r="E47" s="252">
        <v>0</v>
      </c>
      <c r="F47" s="252">
        <v>0</v>
      </c>
      <c r="G47" s="252">
        <v>0</v>
      </c>
      <c r="H47" s="252">
        <v>0</v>
      </c>
      <c r="I47" s="252">
        <v>0</v>
      </c>
      <c r="J47" s="252">
        <v>0</v>
      </c>
    </row>
    <row r="48" spans="1:14" x14ac:dyDescent="0.25">
      <c r="A48" s="268" t="s">
        <v>1123</v>
      </c>
      <c r="B48" s="262" t="s">
        <v>1124</v>
      </c>
      <c r="C48" s="269">
        <v>430000</v>
      </c>
      <c r="D48" s="252">
        <v>500</v>
      </c>
      <c r="E48" s="252">
        <v>13</v>
      </c>
      <c r="F48" s="252">
        <v>7</v>
      </c>
      <c r="G48" s="252">
        <v>487</v>
      </c>
      <c r="H48" s="252">
        <v>58</v>
      </c>
      <c r="I48" s="252">
        <v>0</v>
      </c>
      <c r="J48" s="252">
        <v>0</v>
      </c>
    </row>
    <row r="49" spans="1:10" ht="30" x14ac:dyDescent="0.25">
      <c r="A49" s="268" t="s">
        <v>1125</v>
      </c>
      <c r="B49" s="262" t="s">
        <v>1126</v>
      </c>
      <c r="C49" s="269">
        <v>440000</v>
      </c>
      <c r="D49" s="252">
        <v>0</v>
      </c>
      <c r="E49" s="252">
        <v>0</v>
      </c>
      <c r="F49" s="252">
        <v>0</v>
      </c>
      <c r="G49" s="252">
        <v>0</v>
      </c>
      <c r="H49" s="252">
        <v>0</v>
      </c>
      <c r="I49" s="252">
        <v>0</v>
      </c>
      <c r="J49" s="252">
        <v>0</v>
      </c>
    </row>
    <row r="50" spans="1:10" ht="30" x14ac:dyDescent="0.25">
      <c r="A50" s="268" t="s">
        <v>1127</v>
      </c>
      <c r="B50" s="262" t="s">
        <v>1128</v>
      </c>
      <c r="C50" s="269">
        <v>450000</v>
      </c>
      <c r="D50" s="252">
        <v>0</v>
      </c>
      <c r="E50" s="252">
        <v>0</v>
      </c>
      <c r="F50" s="252">
        <v>0</v>
      </c>
      <c r="G50" s="252">
        <v>0</v>
      </c>
      <c r="H50" s="252">
        <v>0</v>
      </c>
      <c r="I50" s="252">
        <v>0</v>
      </c>
      <c r="J50" s="252">
        <v>0</v>
      </c>
    </row>
    <row r="51" spans="1:10" x14ac:dyDescent="0.25">
      <c r="A51" s="268" t="s">
        <v>1129</v>
      </c>
      <c r="B51" s="262" t="s">
        <v>975</v>
      </c>
      <c r="C51" s="269">
        <v>460000</v>
      </c>
      <c r="D51" s="252">
        <v>0</v>
      </c>
      <c r="E51" s="252">
        <v>0</v>
      </c>
      <c r="F51" s="252">
        <v>0</v>
      </c>
      <c r="G51" s="252">
        <v>0</v>
      </c>
      <c r="H51" s="252">
        <v>0</v>
      </c>
      <c r="I51" s="252">
        <v>0</v>
      </c>
      <c r="J51" s="252">
        <v>0</v>
      </c>
    </row>
    <row r="52" spans="1:10" ht="30" x14ac:dyDescent="0.25">
      <c r="A52" s="268" t="s">
        <v>1130</v>
      </c>
      <c r="B52" s="262" t="s">
        <v>978</v>
      </c>
      <c r="C52" s="269">
        <v>470000</v>
      </c>
      <c r="D52" s="252">
        <v>0</v>
      </c>
      <c r="E52" s="252">
        <v>0</v>
      </c>
      <c r="F52" s="252">
        <v>0</v>
      </c>
      <c r="G52" s="252">
        <v>0</v>
      </c>
      <c r="H52" s="252">
        <v>0</v>
      </c>
      <c r="I52" s="252">
        <v>0</v>
      </c>
      <c r="J52" s="252">
        <v>0</v>
      </c>
    </row>
    <row r="53" spans="1:10" x14ac:dyDescent="0.25">
      <c r="A53" s="268" t="s">
        <v>1131</v>
      </c>
      <c r="B53" s="262" t="s">
        <v>1132</v>
      </c>
      <c r="C53" s="269">
        <v>480000</v>
      </c>
      <c r="D53" s="252">
        <v>0</v>
      </c>
      <c r="E53" s="252">
        <v>0</v>
      </c>
      <c r="F53" s="252">
        <v>0</v>
      </c>
      <c r="G53" s="252">
        <v>0</v>
      </c>
      <c r="H53" s="252">
        <v>0</v>
      </c>
      <c r="I53" s="252">
        <v>0</v>
      </c>
      <c r="J53" s="252">
        <v>0</v>
      </c>
    </row>
    <row r="54" spans="1:10" x14ac:dyDescent="0.25">
      <c r="A54" s="268" t="s">
        <v>1133</v>
      </c>
      <c r="B54" s="262" t="s">
        <v>1134</v>
      </c>
      <c r="C54" s="269">
        <v>490000</v>
      </c>
      <c r="D54" s="252">
        <v>0</v>
      </c>
      <c r="E54" s="252">
        <v>0</v>
      </c>
      <c r="F54" s="252">
        <v>0</v>
      </c>
      <c r="G54" s="252">
        <v>0</v>
      </c>
      <c r="H54" s="252">
        <v>0</v>
      </c>
      <c r="I54" s="252">
        <v>0</v>
      </c>
      <c r="J54" s="252">
        <v>0</v>
      </c>
    </row>
    <row r="55" spans="1:10" x14ac:dyDescent="0.25">
      <c r="A55" s="268" t="s">
        <v>1135</v>
      </c>
      <c r="B55" s="262" t="s">
        <v>977</v>
      </c>
      <c r="C55" s="269">
        <v>500000</v>
      </c>
      <c r="D55" s="252">
        <v>0</v>
      </c>
      <c r="E55" s="252">
        <v>0</v>
      </c>
      <c r="F55" s="252">
        <v>0</v>
      </c>
      <c r="G55" s="252">
        <v>0</v>
      </c>
      <c r="H55" s="252">
        <v>0</v>
      </c>
      <c r="I55" s="252">
        <v>0</v>
      </c>
      <c r="J55" s="252">
        <v>0</v>
      </c>
    </row>
    <row r="56" spans="1:10" ht="30" x14ac:dyDescent="0.25">
      <c r="A56" s="268" t="s">
        <v>1136</v>
      </c>
      <c r="B56" s="262" t="s">
        <v>1137</v>
      </c>
      <c r="C56" s="269">
        <v>510000</v>
      </c>
      <c r="D56" s="252">
        <v>0</v>
      </c>
      <c r="E56" s="252">
        <v>0</v>
      </c>
      <c r="F56" s="252">
        <v>0</v>
      </c>
      <c r="G56" s="252">
        <v>0</v>
      </c>
      <c r="H56" s="252">
        <v>0</v>
      </c>
      <c r="I56" s="252">
        <v>0</v>
      </c>
      <c r="J56" s="252">
        <v>0</v>
      </c>
    </row>
    <row r="57" spans="1:10" ht="30" x14ac:dyDescent="0.25">
      <c r="A57" s="268" t="s">
        <v>1138</v>
      </c>
      <c r="B57" s="262" t="s">
        <v>1139</v>
      </c>
      <c r="C57" s="269">
        <v>520000</v>
      </c>
      <c r="D57" s="252">
        <v>0</v>
      </c>
      <c r="E57" s="252">
        <v>0</v>
      </c>
      <c r="F57" s="252">
        <v>0</v>
      </c>
      <c r="G57" s="252">
        <v>0</v>
      </c>
      <c r="H57" s="252">
        <v>0</v>
      </c>
      <c r="I57" s="252">
        <v>0</v>
      </c>
      <c r="J57" s="252">
        <v>0</v>
      </c>
    </row>
    <row r="58" spans="1:10" x14ac:dyDescent="0.25">
      <c r="A58" s="268" t="s">
        <v>1140</v>
      </c>
      <c r="B58" s="262" t="s">
        <v>979</v>
      </c>
      <c r="C58" s="269">
        <v>530000</v>
      </c>
      <c r="D58" s="252">
        <v>0</v>
      </c>
      <c r="E58" s="252">
        <v>0</v>
      </c>
      <c r="F58" s="252">
        <v>0</v>
      </c>
      <c r="G58" s="252">
        <v>0</v>
      </c>
      <c r="H58" s="252">
        <v>0</v>
      </c>
      <c r="I58" s="252">
        <v>0</v>
      </c>
      <c r="J58" s="252">
        <v>0</v>
      </c>
    </row>
    <row r="59" spans="1:10" ht="30" x14ac:dyDescent="0.25">
      <c r="A59" s="268" t="s">
        <v>1141</v>
      </c>
      <c r="B59" s="262" t="s">
        <v>1142</v>
      </c>
      <c r="C59" s="269">
        <v>540000</v>
      </c>
      <c r="D59" s="252">
        <v>0</v>
      </c>
      <c r="E59" s="252">
        <v>0</v>
      </c>
      <c r="F59" s="252">
        <v>0</v>
      </c>
      <c r="G59" s="252">
        <v>0</v>
      </c>
      <c r="H59" s="252">
        <v>0</v>
      </c>
      <c r="I59" s="252">
        <v>0</v>
      </c>
      <c r="J59" s="252">
        <v>0</v>
      </c>
    </row>
    <row r="60" spans="1:10" ht="7.5" customHeight="1" x14ac:dyDescent="0.25"/>
    <row r="61" spans="1:10" ht="15.75" x14ac:dyDescent="0.25">
      <c r="A61" s="413" t="s">
        <v>341</v>
      </c>
      <c r="B61" s="413"/>
      <c r="C61" s="413"/>
      <c r="D61" s="413"/>
      <c r="E61" s="482" t="s">
        <v>551</v>
      </c>
      <c r="F61" s="482"/>
      <c r="G61" s="483"/>
      <c r="H61" s="483"/>
      <c r="I61" s="483"/>
      <c r="J61" s="483"/>
    </row>
    <row r="62" spans="1:10" ht="8.25" customHeight="1" x14ac:dyDescent="0.25"/>
    <row r="63" spans="1:10" x14ac:dyDescent="0.25">
      <c r="A63" s="483" t="s">
        <v>394</v>
      </c>
      <c r="B63" s="483"/>
      <c r="C63" s="483"/>
      <c r="D63" s="483"/>
      <c r="E63" s="484" t="s">
        <v>554</v>
      </c>
      <c r="F63" s="484"/>
      <c r="G63" s="483"/>
      <c r="H63" s="483"/>
      <c r="I63" s="483"/>
      <c r="J63" s="483"/>
    </row>
  </sheetData>
  <mergeCells count="16">
    <mergeCell ref="A61:D61"/>
    <mergeCell ref="E61:F61"/>
    <mergeCell ref="G61:J61"/>
    <mergeCell ref="A63:D63"/>
    <mergeCell ref="E63:F63"/>
    <mergeCell ref="G63:J63"/>
    <mergeCell ref="A1:H1"/>
    <mergeCell ref="A3:J4"/>
    <mergeCell ref="E7:F7"/>
    <mergeCell ref="G7:H7"/>
    <mergeCell ref="I7:J7"/>
    <mergeCell ref="E6:J6"/>
    <mergeCell ref="D6:D8"/>
    <mergeCell ref="C6:C8"/>
    <mergeCell ref="B6:B8"/>
    <mergeCell ref="A6:A8"/>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5" sqref="C5:C12"/>
    </sheetView>
  </sheetViews>
  <sheetFormatPr defaultColWidth="8.85546875" defaultRowHeight="15" x14ac:dyDescent="0.25"/>
  <cols>
    <col min="1" max="1" width="63.28515625" customWidth="1"/>
    <col min="2" max="2" width="8.28515625" customWidth="1"/>
    <col min="3" max="3" width="15.140625" customWidth="1"/>
  </cols>
  <sheetData>
    <row r="1" spans="1:3" ht="35.450000000000003" customHeight="1" x14ac:dyDescent="0.25">
      <c r="A1" s="414" t="s">
        <v>550</v>
      </c>
      <c r="B1" s="414"/>
      <c r="C1" s="63" t="s">
        <v>196</v>
      </c>
    </row>
    <row r="2" spans="1:3" ht="15.75" x14ac:dyDescent="0.25">
      <c r="A2" s="60"/>
      <c r="B2" s="60"/>
      <c r="C2" s="60"/>
    </row>
    <row r="3" spans="1:3" ht="38.25" customHeight="1" x14ac:dyDescent="0.25">
      <c r="A3" s="409" t="s">
        <v>495</v>
      </c>
      <c r="B3" s="409"/>
      <c r="C3" s="409"/>
    </row>
    <row r="4" spans="1:3" ht="31.5" x14ac:dyDescent="0.25">
      <c r="A4" s="81" t="s">
        <v>6</v>
      </c>
      <c r="B4" s="58" t="s">
        <v>127</v>
      </c>
      <c r="C4" s="82" t="s">
        <v>8</v>
      </c>
    </row>
    <row r="5" spans="1:3" ht="31.5" x14ac:dyDescent="0.25">
      <c r="A5" s="86" t="s">
        <v>200</v>
      </c>
      <c r="B5" s="66">
        <v>1</v>
      </c>
      <c r="C5" s="270">
        <f>2</f>
        <v>2</v>
      </c>
    </row>
    <row r="6" spans="1:3" ht="15.75" x14ac:dyDescent="0.25">
      <c r="A6" s="85" t="s">
        <v>197</v>
      </c>
      <c r="B6" s="66">
        <v>2</v>
      </c>
      <c r="C6" s="270">
        <f>2</f>
        <v>2</v>
      </c>
    </row>
    <row r="7" spans="1:3" ht="31.5" x14ac:dyDescent="0.25">
      <c r="A7" s="83" t="s">
        <v>198</v>
      </c>
      <c r="B7" s="66">
        <v>3</v>
      </c>
      <c r="C7" s="270">
        <f>1</f>
        <v>1</v>
      </c>
    </row>
    <row r="8" spans="1:3" ht="15.75" x14ac:dyDescent="0.25">
      <c r="A8" s="85" t="s">
        <v>197</v>
      </c>
      <c r="B8" s="66">
        <v>4</v>
      </c>
      <c r="C8" s="270">
        <f>1</f>
        <v>1</v>
      </c>
    </row>
    <row r="9" spans="1:3" ht="31.5" x14ac:dyDescent="0.25">
      <c r="A9" s="86" t="s">
        <v>201</v>
      </c>
      <c r="B9" s="66">
        <v>5</v>
      </c>
      <c r="C9" s="270">
        <f>2</f>
        <v>2</v>
      </c>
    </row>
    <row r="10" spans="1:3" ht="15.75" x14ac:dyDescent="0.25">
      <c r="A10" s="85" t="s">
        <v>197</v>
      </c>
      <c r="B10" s="66">
        <v>6</v>
      </c>
      <c r="C10" s="270">
        <f>2</f>
        <v>2</v>
      </c>
    </row>
    <row r="11" spans="1:3" ht="47.25" x14ac:dyDescent="0.25">
      <c r="A11" s="86" t="s">
        <v>202</v>
      </c>
      <c r="B11" s="66">
        <v>7</v>
      </c>
      <c r="C11" s="270">
        <f>2+15+28+8+31</f>
        <v>84</v>
      </c>
    </row>
    <row r="12" spans="1:3" ht="15.75" x14ac:dyDescent="0.25">
      <c r="A12" s="85" t="s">
        <v>199</v>
      </c>
      <c r="B12" s="66">
        <v>8</v>
      </c>
      <c r="C12" s="270">
        <f>2+2</f>
        <v>4</v>
      </c>
    </row>
    <row r="13" spans="1:3" ht="15.75" x14ac:dyDescent="0.25">
      <c r="A13" s="78"/>
      <c r="B13" s="79"/>
      <c r="C13" s="80"/>
    </row>
    <row r="14" spans="1:3" ht="15.75" x14ac:dyDescent="0.25">
      <c r="A14" s="60"/>
      <c r="B14" s="60"/>
      <c r="C14" s="60"/>
    </row>
    <row r="15" spans="1:3" ht="25.5" customHeight="1" x14ac:dyDescent="0.25">
      <c r="A15" s="413" t="s">
        <v>341</v>
      </c>
      <c r="B15" s="413"/>
      <c r="C15" s="222" t="s">
        <v>551</v>
      </c>
    </row>
  </sheetData>
  <mergeCells count="3">
    <mergeCell ref="A1:B1"/>
    <mergeCell ref="A3:C3"/>
    <mergeCell ref="A15:B15"/>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4" sqref="C4:C21"/>
    </sheetView>
  </sheetViews>
  <sheetFormatPr defaultColWidth="8.85546875" defaultRowHeight="15" x14ac:dyDescent="0.25"/>
  <cols>
    <col min="1" max="1" width="63.28515625" customWidth="1"/>
    <col min="2" max="2" width="8.28515625" customWidth="1"/>
    <col min="3" max="3" width="15.140625" customWidth="1"/>
  </cols>
  <sheetData>
    <row r="1" spans="1:3" ht="41.1" customHeight="1" x14ac:dyDescent="0.25">
      <c r="A1" s="414" t="s">
        <v>550</v>
      </c>
      <c r="B1" s="414"/>
      <c r="C1" s="63" t="s">
        <v>203</v>
      </c>
    </row>
    <row r="2" spans="1:3" ht="38.25" customHeight="1" x14ac:dyDescent="0.25">
      <c r="A2" s="452" t="s">
        <v>496</v>
      </c>
      <c r="B2" s="452"/>
      <c r="C2" s="452"/>
    </row>
    <row r="3" spans="1:3" ht="31.5" x14ac:dyDescent="0.25">
      <c r="A3" s="81" t="s">
        <v>6</v>
      </c>
      <c r="B3" s="58" t="s">
        <v>127</v>
      </c>
      <c r="C3" s="82" t="s">
        <v>8</v>
      </c>
    </row>
    <row r="4" spans="1:3" ht="31.5" x14ac:dyDescent="0.25">
      <c r="A4" s="86" t="s">
        <v>214</v>
      </c>
      <c r="B4" s="66">
        <v>1</v>
      </c>
      <c r="C4" s="271">
        <f>13+10+16+18+7+12</f>
        <v>76</v>
      </c>
    </row>
    <row r="5" spans="1:3" ht="15.75" x14ac:dyDescent="0.25">
      <c r="A5" s="85" t="s">
        <v>204</v>
      </c>
      <c r="B5" s="66">
        <v>2</v>
      </c>
      <c r="C5" s="271" t="s">
        <v>1143</v>
      </c>
    </row>
    <row r="6" spans="1:3" ht="31.5" x14ac:dyDescent="0.25">
      <c r="A6" s="86" t="s">
        <v>215</v>
      </c>
      <c r="B6" s="66">
        <v>3</v>
      </c>
      <c r="C6" s="239" t="s">
        <v>300</v>
      </c>
    </row>
    <row r="7" spans="1:3" ht="15.75" x14ac:dyDescent="0.25">
      <c r="A7" s="85" t="s">
        <v>204</v>
      </c>
      <c r="B7" s="66">
        <v>4</v>
      </c>
      <c r="C7" s="239" t="s">
        <v>537</v>
      </c>
    </row>
    <row r="8" spans="1:3" ht="15.75" x14ac:dyDescent="0.25">
      <c r="A8" s="86" t="s">
        <v>216</v>
      </c>
      <c r="B8" s="66">
        <v>5</v>
      </c>
      <c r="C8" s="271">
        <f>18+14+8+8+7+14</f>
        <v>69</v>
      </c>
    </row>
    <row r="9" spans="1:3" ht="15.75" x14ac:dyDescent="0.25">
      <c r="A9" s="85" t="s">
        <v>205</v>
      </c>
      <c r="B9" s="66">
        <v>6</v>
      </c>
      <c r="C9" s="272">
        <v>0</v>
      </c>
    </row>
    <row r="10" spans="1:3" ht="15.75" x14ac:dyDescent="0.25">
      <c r="A10" s="85" t="s">
        <v>206</v>
      </c>
      <c r="B10" s="66">
        <v>7</v>
      </c>
      <c r="C10" s="271">
        <v>23</v>
      </c>
    </row>
    <row r="11" spans="1:3" ht="31.5" x14ac:dyDescent="0.25">
      <c r="A11" s="86" t="s">
        <v>218</v>
      </c>
      <c r="B11" s="66">
        <v>8</v>
      </c>
      <c r="C11" s="271">
        <v>12</v>
      </c>
    </row>
    <row r="12" spans="1:3" ht="47.25" x14ac:dyDescent="0.25">
      <c r="A12" s="34" t="s">
        <v>207</v>
      </c>
      <c r="B12" s="66">
        <v>9</v>
      </c>
      <c r="C12" s="261">
        <v>0</v>
      </c>
    </row>
    <row r="13" spans="1:3" ht="47.25" x14ac:dyDescent="0.25">
      <c r="A13" s="86" t="s">
        <v>219</v>
      </c>
      <c r="B13" s="66">
        <v>10</v>
      </c>
      <c r="C13" s="261">
        <f>2+2+2+5+4</f>
        <v>15</v>
      </c>
    </row>
    <row r="14" spans="1:3" ht="47.25" x14ac:dyDescent="0.25">
      <c r="A14" s="34" t="s">
        <v>207</v>
      </c>
      <c r="B14" s="66">
        <v>11</v>
      </c>
      <c r="C14" s="261">
        <v>1</v>
      </c>
    </row>
    <row r="15" spans="1:3" ht="15.75" x14ac:dyDescent="0.25">
      <c r="A15" s="84" t="s">
        <v>208</v>
      </c>
      <c r="B15" s="66">
        <v>12</v>
      </c>
      <c r="C15" s="271">
        <v>1</v>
      </c>
    </row>
    <row r="16" spans="1:3" ht="31.5" x14ac:dyDescent="0.25">
      <c r="A16" s="83" t="s">
        <v>209</v>
      </c>
      <c r="B16" s="66">
        <v>13</v>
      </c>
      <c r="C16" s="272">
        <v>1</v>
      </c>
    </row>
    <row r="17" spans="1:3" ht="31.5" x14ac:dyDescent="0.25">
      <c r="A17" s="83" t="s">
        <v>210</v>
      </c>
      <c r="B17" s="66">
        <v>14</v>
      </c>
      <c r="C17" s="272">
        <v>0</v>
      </c>
    </row>
    <row r="18" spans="1:3" ht="31.5" x14ac:dyDescent="0.25">
      <c r="A18" s="86" t="s">
        <v>217</v>
      </c>
      <c r="B18" s="66">
        <v>15</v>
      </c>
      <c r="C18" s="261">
        <v>29</v>
      </c>
    </row>
    <row r="19" spans="1:3" ht="15.75" x14ac:dyDescent="0.25">
      <c r="A19" s="85" t="s">
        <v>211</v>
      </c>
      <c r="B19" s="66">
        <v>16</v>
      </c>
      <c r="C19" s="261">
        <v>3</v>
      </c>
    </row>
    <row r="20" spans="1:3" ht="31.5" x14ac:dyDescent="0.25">
      <c r="A20" s="84" t="s">
        <v>212</v>
      </c>
      <c r="B20" s="66">
        <v>17</v>
      </c>
      <c r="C20" s="272">
        <v>0</v>
      </c>
    </row>
    <row r="21" spans="1:3" ht="31.5" x14ac:dyDescent="0.25">
      <c r="A21" s="84" t="s">
        <v>213</v>
      </c>
      <c r="B21" s="66">
        <v>18</v>
      </c>
      <c r="C21" s="272">
        <v>0</v>
      </c>
    </row>
    <row r="22" spans="1:3" ht="15.75" x14ac:dyDescent="0.25">
      <c r="A22" s="78"/>
      <c r="B22" s="79"/>
      <c r="C22" s="80"/>
    </row>
    <row r="23" spans="1:3" ht="15.75" x14ac:dyDescent="0.25">
      <c r="A23" s="60"/>
      <c r="B23" s="60"/>
      <c r="C23" s="60"/>
    </row>
    <row r="24" spans="1:3" ht="25.5" customHeight="1" x14ac:dyDescent="0.25">
      <c r="A24" s="413" t="s">
        <v>341</v>
      </c>
      <c r="B24" s="413"/>
      <c r="C24" s="222" t="s">
        <v>551</v>
      </c>
    </row>
  </sheetData>
  <mergeCells count="3">
    <mergeCell ref="A1:B1"/>
    <mergeCell ref="A2:C2"/>
    <mergeCell ref="A24:B24"/>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B4" sqref="B4:F4"/>
    </sheetView>
  </sheetViews>
  <sheetFormatPr defaultColWidth="8.85546875" defaultRowHeight="15.75" x14ac:dyDescent="0.25"/>
  <cols>
    <col min="1" max="1" width="36.7109375" style="195" customWidth="1"/>
    <col min="2" max="2" width="7.42578125" style="195" customWidth="1"/>
    <col min="3" max="3" width="17.85546875" style="195" customWidth="1"/>
    <col min="4" max="4" width="16.28515625" style="195" customWidth="1"/>
    <col min="5" max="5" width="17.7109375" style="195" customWidth="1"/>
    <col min="6" max="6" width="18.140625" style="195" customWidth="1"/>
  </cols>
  <sheetData>
    <row r="1" spans="1:6" ht="39.6" customHeight="1" x14ac:dyDescent="0.25">
      <c r="A1" s="414" t="s">
        <v>550</v>
      </c>
      <c r="B1" s="414"/>
      <c r="C1" s="414"/>
      <c r="D1" s="414"/>
      <c r="E1" s="194"/>
      <c r="F1" s="195" t="s">
        <v>426</v>
      </c>
    </row>
    <row r="2" spans="1:6" ht="57.6" customHeight="1" x14ac:dyDescent="0.25">
      <c r="A2" s="409" t="s">
        <v>497</v>
      </c>
      <c r="B2" s="409"/>
      <c r="C2" s="409"/>
      <c r="D2" s="409"/>
      <c r="E2" s="409"/>
      <c r="F2" s="409"/>
    </row>
    <row r="3" spans="1:6" ht="78.75" x14ac:dyDescent="0.25">
      <c r="A3" s="33" t="s">
        <v>6</v>
      </c>
      <c r="B3" s="192" t="s">
        <v>7</v>
      </c>
      <c r="C3" s="196" t="s">
        <v>423</v>
      </c>
      <c r="D3" s="196" t="s">
        <v>424</v>
      </c>
      <c r="E3" s="196" t="s">
        <v>425</v>
      </c>
      <c r="F3" s="196" t="s">
        <v>424</v>
      </c>
    </row>
    <row r="4" spans="1:6" x14ac:dyDescent="0.25">
      <c r="A4" s="39" t="s">
        <v>108</v>
      </c>
      <c r="B4" s="273" t="s">
        <v>9</v>
      </c>
      <c r="C4" s="274" t="s">
        <v>1144</v>
      </c>
      <c r="D4" s="274" t="s">
        <v>1145</v>
      </c>
      <c r="E4" s="274" t="s">
        <v>1146</v>
      </c>
      <c r="F4" s="274" t="s">
        <v>1147</v>
      </c>
    </row>
    <row r="5" spans="1:6" x14ac:dyDescent="0.25">
      <c r="A5" s="42"/>
      <c r="B5" s="194"/>
      <c r="C5" s="194"/>
      <c r="D5" s="194"/>
      <c r="E5" s="194"/>
      <c r="F5" s="194"/>
    </row>
    <row r="7" spans="1:6" x14ac:dyDescent="0.25">
      <c r="A7" s="193" t="s">
        <v>341</v>
      </c>
      <c r="B7" s="485" t="s">
        <v>551</v>
      </c>
      <c r="C7" s="485"/>
      <c r="D7" s="413"/>
      <c r="E7" s="413"/>
      <c r="F7" s="413"/>
    </row>
    <row r="8" spans="1:6" x14ac:dyDescent="0.25">
      <c r="A8" s="193"/>
      <c r="B8" s="216"/>
      <c r="C8" s="216"/>
      <c r="D8" s="193"/>
      <c r="E8" s="193"/>
      <c r="F8" s="193"/>
    </row>
    <row r="9" spans="1:6" x14ac:dyDescent="0.25">
      <c r="A9" s="193" t="s">
        <v>354</v>
      </c>
      <c r="B9" s="485" t="s">
        <v>552</v>
      </c>
      <c r="C9" s="485"/>
      <c r="D9" s="413"/>
      <c r="E9" s="413"/>
      <c r="F9" s="413"/>
    </row>
  </sheetData>
  <mergeCells count="6">
    <mergeCell ref="A1:D1"/>
    <mergeCell ref="A2:F2"/>
    <mergeCell ref="D7:F7"/>
    <mergeCell ref="D9:F9"/>
    <mergeCell ref="B7:C7"/>
    <mergeCell ref="B9:C9"/>
  </mergeCells>
  <printOptions horizontalCentered="1"/>
  <pageMargins left="0.70866141732283472" right="0.31496062992125984" top="0.55118110236220474" bottom="0.55118110236220474"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46" workbookViewId="0">
      <selection activeCell="C26" sqref="C26"/>
    </sheetView>
  </sheetViews>
  <sheetFormatPr defaultColWidth="8.85546875" defaultRowHeight="15" x14ac:dyDescent="0.25"/>
  <cols>
    <col min="1" max="1" width="65.140625" customWidth="1"/>
    <col min="2" max="2" width="7" customWidth="1"/>
    <col min="3" max="3" width="15" customWidth="1"/>
  </cols>
  <sheetData>
    <row r="1" spans="1:3" ht="28.35" customHeight="1" x14ac:dyDescent="0.25">
      <c r="A1" s="480" t="s">
        <v>498</v>
      </c>
      <c r="B1" s="480"/>
      <c r="C1" s="480"/>
    </row>
    <row r="2" spans="1:3" x14ac:dyDescent="0.25">
      <c r="A2" s="87"/>
      <c r="B2" s="87"/>
      <c r="C2" s="87"/>
    </row>
    <row r="3" spans="1:3" ht="15.75" customHeight="1" x14ac:dyDescent="0.25">
      <c r="A3" s="414" t="s">
        <v>550</v>
      </c>
      <c r="B3" s="414"/>
      <c r="C3" s="63" t="s">
        <v>220</v>
      </c>
    </row>
    <row r="4" spans="1:3" ht="17.100000000000001" customHeight="1" x14ac:dyDescent="0.25">
      <c r="A4" s="409"/>
      <c r="B4" s="409"/>
      <c r="C4" s="409"/>
    </row>
    <row r="5" spans="1:3" ht="30" x14ac:dyDescent="0.25">
      <c r="A5" s="81" t="s">
        <v>6</v>
      </c>
      <c r="B5" s="59" t="s">
        <v>237</v>
      </c>
      <c r="C5" s="82" t="s">
        <v>8</v>
      </c>
    </row>
    <row r="6" spans="1:3" ht="15.75" x14ac:dyDescent="0.25">
      <c r="A6" s="88" t="s">
        <v>221</v>
      </c>
      <c r="B6" s="66">
        <v>1</v>
      </c>
      <c r="C6" s="271">
        <v>5</v>
      </c>
    </row>
    <row r="7" spans="1:3" ht="15.75" x14ac:dyDescent="0.25">
      <c r="A7" s="89" t="s">
        <v>246</v>
      </c>
      <c r="B7" s="66">
        <v>2</v>
      </c>
      <c r="C7" s="272">
        <v>0</v>
      </c>
    </row>
    <row r="8" spans="1:3" ht="15.75" x14ac:dyDescent="0.25">
      <c r="A8" s="89" t="s">
        <v>247</v>
      </c>
      <c r="B8" s="66">
        <v>3</v>
      </c>
      <c r="C8" s="271">
        <v>5</v>
      </c>
    </row>
    <row r="9" spans="1:3" ht="31.5" x14ac:dyDescent="0.25">
      <c r="A9" s="88" t="s">
        <v>222</v>
      </c>
      <c r="B9" s="66">
        <v>4</v>
      </c>
      <c r="C9" s="261">
        <f>2+3+1+14+135</f>
        <v>155</v>
      </c>
    </row>
    <row r="10" spans="1:3" ht="15.75" x14ac:dyDescent="0.25">
      <c r="A10" s="89" t="s">
        <v>248</v>
      </c>
      <c r="B10" s="66">
        <v>5</v>
      </c>
      <c r="C10" s="261">
        <v>1</v>
      </c>
    </row>
    <row r="11" spans="1:3" ht="15.75" x14ac:dyDescent="0.25">
      <c r="A11" s="89" t="s">
        <v>249</v>
      </c>
      <c r="B11" s="66">
        <v>6</v>
      </c>
      <c r="C11" s="261">
        <f>C9-C10</f>
        <v>154</v>
      </c>
    </row>
    <row r="12" spans="1:3" ht="15.75" x14ac:dyDescent="0.25">
      <c r="A12" s="88" t="s">
        <v>223</v>
      </c>
      <c r="B12" s="66">
        <v>7</v>
      </c>
      <c r="C12" s="271">
        <v>2</v>
      </c>
    </row>
    <row r="13" spans="1:3" ht="15.75" x14ac:dyDescent="0.25">
      <c r="A13" s="89" t="s">
        <v>250</v>
      </c>
      <c r="B13" s="66">
        <v>8</v>
      </c>
      <c r="C13" s="271">
        <v>0</v>
      </c>
    </row>
    <row r="14" spans="1:3" ht="15.75" x14ac:dyDescent="0.25">
      <c r="A14" s="89" t="s">
        <v>231</v>
      </c>
      <c r="B14" s="66">
        <v>9</v>
      </c>
      <c r="C14" s="271">
        <v>2</v>
      </c>
    </row>
    <row r="15" spans="1:3" ht="15.75" x14ac:dyDescent="0.25">
      <c r="A15" s="94" t="s">
        <v>241</v>
      </c>
      <c r="B15" s="66">
        <v>10</v>
      </c>
      <c r="C15" s="271">
        <f>2+2+2</f>
        <v>6</v>
      </c>
    </row>
    <row r="16" spans="1:3" ht="31.5" x14ac:dyDescent="0.25">
      <c r="A16" s="95" t="s">
        <v>242</v>
      </c>
      <c r="B16" s="66">
        <v>11</v>
      </c>
      <c r="C16" s="272">
        <f>1</f>
        <v>1</v>
      </c>
    </row>
    <row r="17" spans="1:3" ht="15.75" x14ac:dyDescent="0.25">
      <c r="A17" s="89" t="s">
        <v>243</v>
      </c>
      <c r="B17" s="66">
        <v>12</v>
      </c>
      <c r="C17" s="272">
        <v>0</v>
      </c>
    </row>
    <row r="18" spans="1:3" ht="27.75" customHeight="1" x14ac:dyDescent="0.25">
      <c r="A18" s="95" t="s">
        <v>244</v>
      </c>
      <c r="B18" s="66">
        <v>13</v>
      </c>
      <c r="C18" s="272">
        <v>0</v>
      </c>
    </row>
    <row r="19" spans="1:3" ht="15.75" x14ac:dyDescent="0.25">
      <c r="A19" s="89" t="s">
        <v>245</v>
      </c>
      <c r="B19" s="66">
        <v>14</v>
      </c>
      <c r="C19" s="271">
        <v>5</v>
      </c>
    </row>
    <row r="20" spans="1:3" ht="15.75" x14ac:dyDescent="0.25">
      <c r="A20" s="88" t="s">
        <v>395</v>
      </c>
      <c r="B20" s="66">
        <v>15</v>
      </c>
      <c r="C20" s="271">
        <v>14</v>
      </c>
    </row>
    <row r="21" spans="1:3" ht="31.5" x14ac:dyDescent="0.25">
      <c r="A21" s="93" t="s">
        <v>427</v>
      </c>
      <c r="B21" s="66">
        <v>16</v>
      </c>
      <c r="C21" s="261">
        <v>135</v>
      </c>
    </row>
    <row r="22" spans="1:3" ht="31.5" x14ac:dyDescent="0.25">
      <c r="A22" s="93" t="s">
        <v>502</v>
      </c>
      <c r="B22" s="66">
        <v>17</v>
      </c>
      <c r="C22" s="272">
        <f>1+2</f>
        <v>3</v>
      </c>
    </row>
    <row r="23" spans="1:3" ht="31.5" x14ac:dyDescent="0.25">
      <c r="A23" s="88" t="s">
        <v>499</v>
      </c>
      <c r="B23" s="66">
        <v>18</v>
      </c>
      <c r="C23" s="272">
        <f>4+7</f>
        <v>11</v>
      </c>
    </row>
    <row r="24" spans="1:3" ht="31.5" x14ac:dyDescent="0.25">
      <c r="A24" s="88" t="s">
        <v>500</v>
      </c>
      <c r="B24" s="66">
        <v>19</v>
      </c>
      <c r="C24" s="272">
        <v>1</v>
      </c>
    </row>
    <row r="25" spans="1:3" ht="31.5" x14ac:dyDescent="0.25">
      <c r="A25" s="93" t="s">
        <v>501</v>
      </c>
      <c r="B25" s="66">
        <v>20</v>
      </c>
      <c r="C25" s="272">
        <v>2</v>
      </c>
    </row>
    <row r="26" spans="1:3" ht="31.5" x14ac:dyDescent="0.25">
      <c r="A26" s="93" t="s">
        <v>503</v>
      </c>
      <c r="B26" s="66">
        <v>21</v>
      </c>
      <c r="C26" s="272">
        <f>3+3</f>
        <v>6</v>
      </c>
    </row>
    <row r="27" spans="1:3" ht="31.5" x14ac:dyDescent="0.25">
      <c r="A27" s="93" t="s">
        <v>504</v>
      </c>
      <c r="B27" s="66">
        <v>22</v>
      </c>
      <c r="C27" s="272">
        <v>1</v>
      </c>
    </row>
    <row r="28" spans="1:3" ht="15.75" x14ac:dyDescent="0.25">
      <c r="A28" s="88" t="s">
        <v>224</v>
      </c>
      <c r="B28" s="66">
        <v>23</v>
      </c>
      <c r="C28" s="272">
        <v>0</v>
      </c>
    </row>
    <row r="29" spans="1:3" ht="15.75" x14ac:dyDescent="0.25">
      <c r="A29" s="88" t="s">
        <v>225</v>
      </c>
      <c r="B29" s="91">
        <v>24</v>
      </c>
      <c r="C29" s="272">
        <v>4</v>
      </c>
    </row>
    <row r="30" spans="1:3" ht="15.75" x14ac:dyDescent="0.25">
      <c r="A30" s="88" t="s">
        <v>226</v>
      </c>
      <c r="B30" s="92">
        <v>25</v>
      </c>
      <c r="C30" s="271">
        <f>1+1+6+4</f>
        <v>12</v>
      </c>
    </row>
    <row r="31" spans="1:3" ht="15.75" x14ac:dyDescent="0.25">
      <c r="A31" s="88" t="s">
        <v>227</v>
      </c>
      <c r="B31" s="92">
        <v>26</v>
      </c>
      <c r="C31" s="272">
        <v>0</v>
      </c>
    </row>
    <row r="32" spans="1:3" ht="15.75" x14ac:dyDescent="0.25">
      <c r="A32" s="88" t="s">
        <v>228</v>
      </c>
      <c r="B32" s="92">
        <v>27</v>
      </c>
      <c r="C32" s="272">
        <v>0</v>
      </c>
    </row>
    <row r="33" spans="1:3" ht="47.25" x14ac:dyDescent="0.25">
      <c r="A33" s="88" t="s">
        <v>229</v>
      </c>
      <c r="B33" s="92">
        <v>28</v>
      </c>
      <c r="C33" s="272">
        <v>3</v>
      </c>
    </row>
    <row r="34" spans="1:3" ht="31.5" x14ac:dyDescent="0.25">
      <c r="A34" s="90" t="s">
        <v>230</v>
      </c>
      <c r="B34" s="92">
        <v>29</v>
      </c>
      <c r="C34" s="272">
        <v>0</v>
      </c>
    </row>
    <row r="35" spans="1:3" ht="47.25" x14ac:dyDescent="0.25">
      <c r="A35" s="88" t="s">
        <v>232</v>
      </c>
      <c r="B35" s="92">
        <v>30</v>
      </c>
      <c r="C35" s="272">
        <v>0</v>
      </c>
    </row>
    <row r="36" spans="1:3" ht="15.75" x14ac:dyDescent="0.25">
      <c r="A36" s="95" t="s">
        <v>251</v>
      </c>
      <c r="B36" s="92">
        <v>31</v>
      </c>
      <c r="C36" s="272">
        <v>0</v>
      </c>
    </row>
    <row r="37" spans="1:3" ht="15.75" x14ac:dyDescent="0.25">
      <c r="A37" s="95" t="s">
        <v>252</v>
      </c>
      <c r="B37" s="92">
        <v>32</v>
      </c>
      <c r="C37" s="272">
        <v>0</v>
      </c>
    </row>
    <row r="38" spans="1:3" ht="31.5" x14ac:dyDescent="0.25">
      <c r="A38" s="93" t="s">
        <v>239</v>
      </c>
      <c r="B38" s="92">
        <v>33</v>
      </c>
      <c r="C38" s="272">
        <v>2</v>
      </c>
    </row>
    <row r="39" spans="1:3" ht="15.75" x14ac:dyDescent="0.25">
      <c r="A39" s="95" t="s">
        <v>253</v>
      </c>
      <c r="B39" s="92">
        <v>34</v>
      </c>
      <c r="C39" s="272">
        <v>0</v>
      </c>
    </row>
    <row r="40" spans="1:3" ht="15.75" x14ac:dyDescent="0.25">
      <c r="A40" s="93" t="s">
        <v>238</v>
      </c>
      <c r="B40" s="92">
        <v>35</v>
      </c>
      <c r="C40" s="275" t="s">
        <v>23</v>
      </c>
    </row>
    <row r="41" spans="1:3" ht="15.75" x14ac:dyDescent="0.25">
      <c r="A41" s="95" t="s">
        <v>253</v>
      </c>
      <c r="B41" s="92">
        <v>36</v>
      </c>
      <c r="C41" s="275" t="s">
        <v>537</v>
      </c>
    </row>
    <row r="42" spans="1:3" ht="31.5" x14ac:dyDescent="0.25">
      <c r="A42" s="93" t="s">
        <v>255</v>
      </c>
      <c r="B42" s="92">
        <v>37</v>
      </c>
      <c r="C42" s="271">
        <v>21</v>
      </c>
    </row>
    <row r="43" spans="1:3" ht="15.75" x14ac:dyDescent="0.25">
      <c r="A43" s="95" t="s">
        <v>254</v>
      </c>
      <c r="B43" s="92">
        <v>38</v>
      </c>
      <c r="C43" s="271">
        <v>0</v>
      </c>
    </row>
    <row r="44" spans="1:3" ht="15.75" x14ac:dyDescent="0.25">
      <c r="A44" s="93" t="s">
        <v>240</v>
      </c>
      <c r="B44" s="92">
        <v>39</v>
      </c>
      <c r="C44" s="271">
        <v>11</v>
      </c>
    </row>
    <row r="45" spans="1:3" ht="31.5" x14ac:dyDescent="0.25">
      <c r="A45" s="95" t="s">
        <v>256</v>
      </c>
      <c r="B45" s="92">
        <v>40</v>
      </c>
      <c r="C45" s="272">
        <v>0</v>
      </c>
    </row>
    <row r="46" spans="1:3" ht="63" x14ac:dyDescent="0.25">
      <c r="A46" s="88" t="s">
        <v>233</v>
      </c>
      <c r="B46" s="181">
        <v>41</v>
      </c>
      <c r="C46" s="272">
        <v>0</v>
      </c>
    </row>
    <row r="47" spans="1:3" ht="15.75" x14ac:dyDescent="0.25">
      <c r="A47" s="88" t="s">
        <v>234</v>
      </c>
      <c r="B47" s="211">
        <v>42</v>
      </c>
      <c r="C47" s="272">
        <v>0</v>
      </c>
    </row>
    <row r="48" spans="1:3" ht="47.25" x14ac:dyDescent="0.25">
      <c r="A48" s="95" t="s">
        <v>505</v>
      </c>
      <c r="B48" s="212">
        <v>43</v>
      </c>
      <c r="C48" s="272">
        <v>0</v>
      </c>
    </row>
    <row r="49" spans="1:3" ht="47.25" x14ac:dyDescent="0.25">
      <c r="A49" s="95" t="s">
        <v>506</v>
      </c>
      <c r="B49" s="212">
        <v>44</v>
      </c>
      <c r="C49" s="272">
        <v>0</v>
      </c>
    </row>
    <row r="50" spans="1:3" ht="31.5" x14ac:dyDescent="0.25">
      <c r="A50" s="88" t="s">
        <v>235</v>
      </c>
      <c r="B50" s="212">
        <v>45</v>
      </c>
      <c r="C50" s="272">
        <v>1</v>
      </c>
    </row>
    <row r="51" spans="1:3" ht="31.5" x14ac:dyDescent="0.25">
      <c r="A51" s="88" t="s">
        <v>236</v>
      </c>
      <c r="B51" s="212">
        <v>46</v>
      </c>
      <c r="C51" s="271">
        <v>0</v>
      </c>
    </row>
    <row r="52" spans="1:3" ht="15.75" x14ac:dyDescent="0.25">
      <c r="A52" s="78"/>
      <c r="B52" s="79"/>
      <c r="C52" s="80"/>
    </row>
    <row r="53" spans="1:3" ht="15.75" x14ac:dyDescent="0.25">
      <c r="A53" s="60"/>
      <c r="B53" s="60"/>
      <c r="C53" s="60"/>
    </row>
    <row r="54" spans="1:3" ht="25.5" customHeight="1" x14ac:dyDescent="0.25">
      <c r="A54" s="413" t="s">
        <v>341</v>
      </c>
      <c r="B54" s="413"/>
      <c r="C54" s="222" t="s">
        <v>551</v>
      </c>
    </row>
  </sheetData>
  <mergeCells count="4">
    <mergeCell ref="A3:B3"/>
    <mergeCell ref="A4:C4"/>
    <mergeCell ref="A54:B54"/>
    <mergeCell ref="A1:C1"/>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4"/>
  <sheetViews>
    <sheetView workbookViewId="0">
      <selection activeCell="G168" sqref="G168"/>
    </sheetView>
  </sheetViews>
  <sheetFormatPr defaultRowHeight="15" x14ac:dyDescent="0.25"/>
  <cols>
    <col min="1" max="1" width="4.28515625" customWidth="1"/>
    <col min="2" max="2" width="21.28515625" customWidth="1"/>
    <col min="4" max="4" width="34.7109375" customWidth="1"/>
    <col min="5" max="5" width="29.140625" customWidth="1"/>
    <col min="6" max="6" width="9.140625" style="234"/>
    <col min="7" max="7" width="20.140625" customWidth="1"/>
    <col min="8" max="8" width="17.7109375" customWidth="1"/>
    <col min="9" max="9" width="12.7109375" customWidth="1"/>
  </cols>
  <sheetData>
    <row r="2" spans="1:8" ht="15" customHeight="1" x14ac:dyDescent="0.25">
      <c r="A2" s="487" t="s">
        <v>550</v>
      </c>
      <c r="B2" s="487"/>
      <c r="C2" s="487"/>
      <c r="D2" s="487"/>
      <c r="E2" s="487"/>
      <c r="F2" s="487"/>
      <c r="G2" s="168"/>
    </row>
    <row r="3" spans="1:8" ht="18" customHeight="1" x14ac:dyDescent="0.25">
      <c r="A3" s="231"/>
      <c r="B3" s="231"/>
      <c r="C3" s="231"/>
      <c r="D3" s="231"/>
      <c r="E3" s="492" t="s">
        <v>396</v>
      </c>
      <c r="F3" s="492"/>
      <c r="G3" s="492"/>
    </row>
    <row r="4" spans="1:8" ht="18.75" x14ac:dyDescent="0.25">
      <c r="A4" s="488" t="s">
        <v>507</v>
      </c>
      <c r="B4" s="488"/>
      <c r="C4" s="488"/>
      <c r="D4" s="488"/>
      <c r="E4" s="488"/>
      <c r="F4" s="488"/>
      <c r="G4" s="168"/>
    </row>
    <row r="5" spans="1:8" ht="45" x14ac:dyDescent="0.25">
      <c r="A5" s="242" t="s">
        <v>397</v>
      </c>
      <c r="B5" s="242" t="s">
        <v>398</v>
      </c>
      <c r="C5" s="242" t="s">
        <v>435</v>
      </c>
      <c r="D5" s="242" t="s">
        <v>454</v>
      </c>
      <c r="E5" s="242" t="s">
        <v>455</v>
      </c>
      <c r="F5" s="276" t="s">
        <v>399</v>
      </c>
      <c r="G5" s="237" t="s">
        <v>400</v>
      </c>
    </row>
    <row r="6" spans="1:8" x14ac:dyDescent="0.25">
      <c r="A6" s="242">
        <v>1</v>
      </c>
      <c r="B6" s="242">
        <v>2</v>
      </c>
      <c r="C6" s="230">
        <v>3</v>
      </c>
      <c r="D6" s="242">
        <v>4</v>
      </c>
      <c r="E6" s="242">
        <v>5</v>
      </c>
      <c r="F6" s="242">
        <v>6</v>
      </c>
      <c r="G6" s="277">
        <v>7</v>
      </c>
    </row>
    <row r="7" spans="1:8" x14ac:dyDescent="0.25">
      <c r="A7" s="489" t="s">
        <v>431</v>
      </c>
      <c r="B7" s="490"/>
      <c r="C7" s="490"/>
      <c r="D7" s="490"/>
      <c r="E7" s="490"/>
      <c r="F7" s="490"/>
      <c r="G7" s="491"/>
    </row>
    <row r="8" spans="1:8" ht="90" x14ac:dyDescent="0.25">
      <c r="A8" s="287">
        <v>1</v>
      </c>
      <c r="B8" s="278" t="s">
        <v>731</v>
      </c>
      <c r="C8" s="278">
        <v>29</v>
      </c>
      <c r="D8" s="278" t="s">
        <v>732</v>
      </c>
      <c r="E8" s="278" t="s">
        <v>733</v>
      </c>
      <c r="F8" s="278">
        <v>0.33</v>
      </c>
      <c r="G8" s="279" t="s">
        <v>734</v>
      </c>
    </row>
    <row r="9" spans="1:8" ht="90" x14ac:dyDescent="0.25">
      <c r="A9" s="287">
        <v>2</v>
      </c>
      <c r="B9" s="287" t="s">
        <v>864</v>
      </c>
      <c r="C9" s="327" t="s">
        <v>19</v>
      </c>
      <c r="D9" s="287" t="s">
        <v>865</v>
      </c>
      <c r="E9" s="287" t="s">
        <v>866</v>
      </c>
      <c r="F9" s="328">
        <v>0.33</v>
      </c>
      <c r="G9" s="279" t="s">
        <v>1346</v>
      </c>
    </row>
    <row r="10" spans="1:8" x14ac:dyDescent="0.25">
      <c r="A10" s="282"/>
      <c r="B10" s="278"/>
      <c r="C10" s="280"/>
      <c r="D10" s="278"/>
      <c r="E10" s="278"/>
      <c r="F10" s="281"/>
      <c r="G10" s="283"/>
      <c r="H10" s="323"/>
    </row>
    <row r="11" spans="1:8" x14ac:dyDescent="0.25">
      <c r="A11" s="489" t="s">
        <v>432</v>
      </c>
      <c r="B11" s="490"/>
      <c r="C11" s="490"/>
      <c r="D11" s="490"/>
      <c r="E11" s="490"/>
      <c r="F11" s="490"/>
      <c r="G11" s="491"/>
    </row>
    <row r="12" spans="1:8" ht="75" x14ac:dyDescent="0.25">
      <c r="A12" s="278">
        <v>1</v>
      </c>
      <c r="B12" s="237" t="s">
        <v>555</v>
      </c>
      <c r="C12" s="280" t="s">
        <v>975</v>
      </c>
      <c r="D12" s="252" t="s">
        <v>556</v>
      </c>
      <c r="E12" s="252" t="s">
        <v>557</v>
      </c>
      <c r="F12" s="287">
        <v>0.45</v>
      </c>
      <c r="G12" s="279" t="s">
        <v>1347</v>
      </c>
    </row>
    <row r="13" spans="1:8" ht="75" x14ac:dyDescent="0.25">
      <c r="A13" s="278">
        <v>2</v>
      </c>
      <c r="B13" s="237" t="s">
        <v>559</v>
      </c>
      <c r="C13" s="280" t="s">
        <v>975</v>
      </c>
      <c r="D13" s="237" t="s">
        <v>560</v>
      </c>
      <c r="E13" s="237" t="s">
        <v>561</v>
      </c>
      <c r="F13" s="278">
        <v>0.25</v>
      </c>
      <c r="G13" s="279" t="s">
        <v>1348</v>
      </c>
    </row>
    <row r="14" spans="1:8" ht="120" x14ac:dyDescent="0.25">
      <c r="A14" s="278">
        <v>3</v>
      </c>
      <c r="B14" s="278" t="s">
        <v>610</v>
      </c>
      <c r="C14" s="280" t="s">
        <v>975</v>
      </c>
      <c r="D14" s="278" t="s">
        <v>1148</v>
      </c>
      <c r="E14" s="278" t="s">
        <v>1149</v>
      </c>
      <c r="F14" s="281" t="s">
        <v>1150</v>
      </c>
      <c r="G14" s="279" t="s">
        <v>1151</v>
      </c>
    </row>
    <row r="15" spans="1:8" x14ac:dyDescent="0.25">
      <c r="A15" s="278"/>
      <c r="B15" s="278"/>
      <c r="C15" s="280"/>
      <c r="D15" s="278"/>
      <c r="E15" s="278"/>
      <c r="F15" s="281"/>
      <c r="G15" s="283"/>
    </row>
    <row r="16" spans="1:8" x14ac:dyDescent="0.25">
      <c r="A16" s="493" t="s">
        <v>401</v>
      </c>
      <c r="B16" s="494"/>
      <c r="C16" s="494"/>
      <c r="D16" s="494"/>
      <c r="E16" s="494"/>
      <c r="F16" s="494"/>
      <c r="G16" s="495"/>
      <c r="H16" s="323"/>
    </row>
    <row r="17" spans="1:14" ht="45" x14ac:dyDescent="0.25">
      <c r="A17" s="242">
        <v>1</v>
      </c>
      <c r="B17" s="242" t="s">
        <v>612</v>
      </c>
      <c r="C17" s="242">
        <v>43</v>
      </c>
      <c r="D17" s="242" t="s">
        <v>613</v>
      </c>
      <c r="E17" s="242" t="s">
        <v>614</v>
      </c>
      <c r="F17" s="242">
        <v>0.5</v>
      </c>
      <c r="G17" s="289" t="s">
        <v>1353</v>
      </c>
      <c r="H17" s="323"/>
    </row>
    <row r="18" spans="1:14" x14ac:dyDescent="0.25">
      <c r="A18" s="242"/>
      <c r="B18" s="242"/>
      <c r="C18" s="285"/>
      <c r="D18" s="242"/>
      <c r="E18" s="286"/>
      <c r="F18" s="276"/>
      <c r="G18" s="283"/>
      <c r="H18" s="323"/>
    </row>
    <row r="19" spans="1:14" x14ac:dyDescent="0.25">
      <c r="A19" s="493" t="s">
        <v>433</v>
      </c>
      <c r="B19" s="494"/>
      <c r="C19" s="494"/>
      <c r="D19" s="494"/>
      <c r="E19" s="494"/>
      <c r="F19" s="494"/>
      <c r="G19" s="495"/>
      <c r="H19" s="323"/>
    </row>
    <row r="20" spans="1:14" ht="60" x14ac:dyDescent="0.25">
      <c r="A20" s="324">
        <v>1</v>
      </c>
      <c r="B20" s="252" t="s">
        <v>616</v>
      </c>
      <c r="C20" s="325" t="s">
        <v>975</v>
      </c>
      <c r="D20" s="329" t="s">
        <v>617</v>
      </c>
      <c r="E20" s="252" t="s">
        <v>618</v>
      </c>
      <c r="F20" s="324">
        <v>0.5</v>
      </c>
      <c r="G20" s="279" t="s">
        <v>1358</v>
      </c>
      <c r="H20" s="323"/>
    </row>
    <row r="21" spans="1:14" ht="60" x14ac:dyDescent="0.25">
      <c r="A21" s="242">
        <v>2</v>
      </c>
      <c r="B21" s="252" t="s">
        <v>619</v>
      </c>
      <c r="C21" s="285" t="s">
        <v>975</v>
      </c>
      <c r="D21" s="252" t="s">
        <v>620</v>
      </c>
      <c r="E21" s="252" t="s">
        <v>621</v>
      </c>
      <c r="F21" s="242">
        <v>0.3</v>
      </c>
      <c r="G21" s="279" t="s">
        <v>622</v>
      </c>
    </row>
    <row r="22" spans="1:14" ht="45" x14ac:dyDescent="0.25">
      <c r="A22" s="324">
        <v>3</v>
      </c>
      <c r="B22" s="242" t="s">
        <v>623</v>
      </c>
      <c r="C22" s="285" t="s">
        <v>975</v>
      </c>
      <c r="D22" s="242" t="s">
        <v>624</v>
      </c>
      <c r="E22" s="242" t="s">
        <v>625</v>
      </c>
      <c r="F22" s="285">
        <v>0.4</v>
      </c>
      <c r="G22" s="279" t="s">
        <v>626</v>
      </c>
    </row>
    <row r="23" spans="1:14" ht="45" x14ac:dyDescent="0.25">
      <c r="A23" s="242">
        <v>4</v>
      </c>
      <c r="B23" s="242" t="s">
        <v>627</v>
      </c>
      <c r="C23" s="285" t="s">
        <v>975</v>
      </c>
      <c r="D23" s="242" t="s">
        <v>1152</v>
      </c>
      <c r="E23" s="242" t="s">
        <v>1022</v>
      </c>
      <c r="F23" s="285" t="s">
        <v>628</v>
      </c>
      <c r="G23" s="279" t="s">
        <v>629</v>
      </c>
    </row>
    <row r="24" spans="1:14" ht="45" x14ac:dyDescent="0.25">
      <c r="A24" s="324">
        <v>5</v>
      </c>
      <c r="B24" s="242" t="s">
        <v>630</v>
      </c>
      <c r="C24" s="285" t="s">
        <v>975</v>
      </c>
      <c r="D24" s="242" t="s">
        <v>1153</v>
      </c>
      <c r="E24" s="242" t="s">
        <v>631</v>
      </c>
      <c r="F24" s="285">
        <v>0.4</v>
      </c>
      <c r="G24" s="279" t="s">
        <v>632</v>
      </c>
      <c r="H24" s="129"/>
      <c r="I24" s="129"/>
      <c r="J24" s="129"/>
      <c r="K24" s="129"/>
      <c r="L24" s="129"/>
      <c r="M24" s="129"/>
      <c r="N24" s="129"/>
    </row>
    <row r="25" spans="1:14" s="129" customFormat="1" ht="90" x14ac:dyDescent="0.25">
      <c r="A25" s="242">
        <v>6</v>
      </c>
      <c r="B25" s="278" t="s">
        <v>633</v>
      </c>
      <c r="C25" s="280" t="s">
        <v>975</v>
      </c>
      <c r="D25" s="278" t="s">
        <v>1154</v>
      </c>
      <c r="E25" s="287" t="s">
        <v>634</v>
      </c>
      <c r="F25" s="287">
        <v>0.5</v>
      </c>
      <c r="G25" s="279" t="s">
        <v>803</v>
      </c>
      <c r="H25"/>
      <c r="I25"/>
      <c r="J25"/>
      <c r="K25"/>
      <c r="L25"/>
      <c r="M25"/>
      <c r="N25"/>
    </row>
    <row r="26" spans="1:14" ht="60" x14ac:dyDescent="0.25">
      <c r="A26" s="324">
        <v>7</v>
      </c>
      <c r="B26" s="242" t="s">
        <v>633</v>
      </c>
      <c r="C26" s="242">
        <v>43</v>
      </c>
      <c r="D26" s="242" t="s">
        <v>1155</v>
      </c>
      <c r="E26" s="242" t="s">
        <v>635</v>
      </c>
      <c r="F26" s="242" t="s">
        <v>611</v>
      </c>
      <c r="G26" s="279" t="s">
        <v>636</v>
      </c>
    </row>
    <row r="27" spans="1:14" ht="60" x14ac:dyDescent="0.25">
      <c r="A27" s="242">
        <v>8</v>
      </c>
      <c r="B27" s="242" t="s">
        <v>735</v>
      </c>
      <c r="C27" s="280" t="s">
        <v>23</v>
      </c>
      <c r="D27" s="242" t="s">
        <v>736</v>
      </c>
      <c r="E27" s="242" t="s">
        <v>737</v>
      </c>
      <c r="F27" s="276"/>
      <c r="G27" s="279" t="s">
        <v>738</v>
      </c>
    </row>
    <row r="28" spans="1:14" ht="45" x14ac:dyDescent="0.25">
      <c r="A28" s="324">
        <v>9</v>
      </c>
      <c r="B28" s="242" t="s">
        <v>815</v>
      </c>
      <c r="C28" s="242" t="s">
        <v>23</v>
      </c>
      <c r="D28" s="242" t="s">
        <v>1021</v>
      </c>
      <c r="E28" s="242" t="s">
        <v>816</v>
      </c>
      <c r="F28" s="242" t="s">
        <v>817</v>
      </c>
      <c r="G28" s="279" t="s">
        <v>1354</v>
      </c>
    </row>
    <row r="29" spans="1:14" ht="90" x14ac:dyDescent="0.25">
      <c r="A29" s="242">
        <v>10</v>
      </c>
      <c r="B29" s="242" t="s">
        <v>818</v>
      </c>
      <c r="C29" s="242" t="s">
        <v>1020</v>
      </c>
      <c r="D29" s="242" t="s">
        <v>819</v>
      </c>
      <c r="E29" s="242" t="s">
        <v>820</v>
      </c>
      <c r="F29" s="242" t="s">
        <v>821</v>
      </c>
      <c r="G29" s="279" t="s">
        <v>1355</v>
      </c>
    </row>
    <row r="30" spans="1:14" ht="105" x14ac:dyDescent="0.25">
      <c r="A30" s="324">
        <v>11</v>
      </c>
      <c r="B30" s="242" t="s">
        <v>822</v>
      </c>
      <c r="C30" s="242" t="s">
        <v>1020</v>
      </c>
      <c r="D30" s="242" t="s">
        <v>823</v>
      </c>
      <c r="E30" s="242" t="s">
        <v>824</v>
      </c>
      <c r="F30" s="242" t="s">
        <v>825</v>
      </c>
      <c r="G30" s="279" t="s">
        <v>1356</v>
      </c>
    </row>
    <row r="31" spans="1:14" ht="90" x14ac:dyDescent="0.25">
      <c r="A31" s="242">
        <v>12</v>
      </c>
      <c r="B31" s="242" t="s">
        <v>826</v>
      </c>
      <c r="C31" s="242" t="s">
        <v>1020</v>
      </c>
      <c r="D31" s="242" t="s">
        <v>827</v>
      </c>
      <c r="E31" s="242" t="s">
        <v>828</v>
      </c>
      <c r="F31" s="242">
        <v>0.25</v>
      </c>
      <c r="G31" s="279" t="s">
        <v>1357</v>
      </c>
    </row>
    <row r="32" spans="1:14" ht="105" x14ac:dyDescent="0.25">
      <c r="A32" s="242">
        <v>13</v>
      </c>
      <c r="B32" s="285" t="s">
        <v>1156</v>
      </c>
      <c r="C32" s="285" t="s">
        <v>19</v>
      </c>
      <c r="D32" s="285" t="s">
        <v>1159</v>
      </c>
      <c r="E32" s="285" t="s">
        <v>1157</v>
      </c>
      <c r="F32" s="285">
        <v>0.15</v>
      </c>
      <c r="G32" s="279" t="s">
        <v>1158</v>
      </c>
    </row>
    <row r="33" spans="1:7" ht="60" x14ac:dyDescent="0.25">
      <c r="A33" s="324">
        <v>14</v>
      </c>
      <c r="B33" s="242" t="s">
        <v>874</v>
      </c>
      <c r="C33" s="285" t="s">
        <v>19</v>
      </c>
      <c r="D33" s="242" t="s">
        <v>873</v>
      </c>
      <c r="E33" s="242" t="s">
        <v>875</v>
      </c>
      <c r="F33" s="276">
        <v>0.25</v>
      </c>
      <c r="G33" s="279" t="s">
        <v>876</v>
      </c>
    </row>
    <row r="34" spans="1:7" x14ac:dyDescent="0.25">
      <c r="A34" s="242"/>
      <c r="B34" s="242"/>
      <c r="C34" s="285"/>
      <c r="D34" s="242"/>
      <c r="E34" s="286"/>
      <c r="F34" s="276"/>
      <c r="G34" s="283"/>
    </row>
    <row r="35" spans="1:7" ht="15" customHeight="1" x14ac:dyDescent="0.25">
      <c r="A35" s="493" t="s">
        <v>434</v>
      </c>
      <c r="B35" s="494"/>
      <c r="C35" s="494"/>
      <c r="D35" s="494"/>
      <c r="E35" s="494"/>
      <c r="F35" s="494"/>
      <c r="G35" s="495"/>
    </row>
    <row r="36" spans="1:7" ht="180" x14ac:dyDescent="0.25">
      <c r="A36" s="242">
        <v>1</v>
      </c>
      <c r="B36" s="252" t="s">
        <v>566</v>
      </c>
      <c r="C36" s="285" t="s">
        <v>975</v>
      </c>
      <c r="D36" s="252" t="s">
        <v>567</v>
      </c>
      <c r="E36" s="252" t="s">
        <v>568</v>
      </c>
      <c r="F36" s="276">
        <v>0.25</v>
      </c>
      <c r="G36" s="279" t="s">
        <v>569</v>
      </c>
    </row>
    <row r="37" spans="1:7" ht="180" x14ac:dyDescent="0.25">
      <c r="A37" s="242">
        <v>2</v>
      </c>
      <c r="B37" s="252" t="s">
        <v>570</v>
      </c>
      <c r="C37" s="285" t="s">
        <v>975</v>
      </c>
      <c r="D37" s="252" t="s">
        <v>571</v>
      </c>
      <c r="E37" s="290" t="s">
        <v>572</v>
      </c>
      <c r="F37" s="276">
        <v>0.35</v>
      </c>
      <c r="G37" s="279" t="s">
        <v>573</v>
      </c>
    </row>
    <row r="38" spans="1:7" ht="180" x14ac:dyDescent="0.25">
      <c r="A38" s="242">
        <v>3</v>
      </c>
      <c r="B38" s="252" t="s">
        <v>565</v>
      </c>
      <c r="C38" s="285" t="s">
        <v>975</v>
      </c>
      <c r="D38" s="252" t="s">
        <v>574</v>
      </c>
      <c r="E38" s="290" t="s">
        <v>575</v>
      </c>
      <c r="F38" s="276">
        <v>0.4</v>
      </c>
      <c r="G38" s="279" t="s">
        <v>576</v>
      </c>
    </row>
    <row r="39" spans="1:7" ht="180" x14ac:dyDescent="0.25">
      <c r="A39" s="242">
        <v>4</v>
      </c>
      <c r="B39" s="252" t="s">
        <v>564</v>
      </c>
      <c r="C39" s="285" t="s">
        <v>975</v>
      </c>
      <c r="D39" s="252" t="s">
        <v>577</v>
      </c>
      <c r="E39" s="290" t="s">
        <v>578</v>
      </c>
      <c r="F39" s="276">
        <v>0.35</v>
      </c>
      <c r="G39" s="279" t="s">
        <v>579</v>
      </c>
    </row>
    <row r="40" spans="1:7" ht="180" x14ac:dyDescent="0.25">
      <c r="A40" s="242">
        <v>5</v>
      </c>
      <c r="B40" s="252" t="s">
        <v>580</v>
      </c>
      <c r="C40" s="285" t="s">
        <v>975</v>
      </c>
      <c r="D40" s="252" t="s">
        <v>581</v>
      </c>
      <c r="E40" s="290" t="s">
        <v>582</v>
      </c>
      <c r="F40" s="276">
        <v>0.25</v>
      </c>
      <c r="G40" s="279" t="s">
        <v>583</v>
      </c>
    </row>
    <row r="41" spans="1:7" ht="180" x14ac:dyDescent="0.25">
      <c r="A41" s="242">
        <v>6</v>
      </c>
      <c r="B41" s="252" t="s">
        <v>584</v>
      </c>
      <c r="C41" s="285" t="s">
        <v>975</v>
      </c>
      <c r="D41" s="252" t="s">
        <v>585</v>
      </c>
      <c r="E41" s="290" t="s">
        <v>586</v>
      </c>
      <c r="F41" s="276">
        <v>0.35</v>
      </c>
      <c r="G41" s="279" t="s">
        <v>587</v>
      </c>
    </row>
    <row r="42" spans="1:7" ht="180" x14ac:dyDescent="0.25">
      <c r="A42" s="242">
        <v>7</v>
      </c>
      <c r="B42" s="252" t="s">
        <v>588</v>
      </c>
      <c r="C42" s="285" t="s">
        <v>975</v>
      </c>
      <c r="D42" s="252" t="s">
        <v>589</v>
      </c>
      <c r="E42" s="290" t="s">
        <v>590</v>
      </c>
      <c r="F42" s="276">
        <v>0.25</v>
      </c>
      <c r="G42" s="279" t="s">
        <v>591</v>
      </c>
    </row>
    <row r="43" spans="1:7" ht="180" x14ac:dyDescent="0.25">
      <c r="A43" s="242">
        <v>8</v>
      </c>
      <c r="B43" s="252" t="s">
        <v>592</v>
      </c>
      <c r="C43" s="285" t="s">
        <v>975</v>
      </c>
      <c r="D43" s="252" t="s">
        <v>593</v>
      </c>
      <c r="E43" s="290" t="s">
        <v>594</v>
      </c>
      <c r="F43" s="276">
        <v>0.3</v>
      </c>
      <c r="G43" s="279" t="s">
        <v>595</v>
      </c>
    </row>
    <row r="44" spans="1:7" ht="180" x14ac:dyDescent="0.25">
      <c r="A44" s="242">
        <v>9</v>
      </c>
      <c r="B44" s="252" t="s">
        <v>596</v>
      </c>
      <c r="C44" s="285" t="s">
        <v>975</v>
      </c>
      <c r="D44" s="242" t="s">
        <v>1023</v>
      </c>
      <c r="E44" s="290" t="s">
        <v>597</v>
      </c>
      <c r="F44" s="276">
        <v>0.3</v>
      </c>
      <c r="G44" s="279" t="s">
        <v>598</v>
      </c>
    </row>
    <row r="45" spans="1:7" ht="180" x14ac:dyDescent="0.25">
      <c r="A45" s="242">
        <v>10</v>
      </c>
      <c r="B45" s="252" t="s">
        <v>599</v>
      </c>
      <c r="C45" s="285" t="s">
        <v>975</v>
      </c>
      <c r="D45" s="252" t="s">
        <v>600</v>
      </c>
      <c r="E45" s="290" t="s">
        <v>601</v>
      </c>
      <c r="F45" s="276">
        <v>0.35</v>
      </c>
      <c r="G45" s="279" t="s">
        <v>602</v>
      </c>
    </row>
    <row r="46" spans="1:7" ht="180" x14ac:dyDescent="0.25">
      <c r="A46" s="242">
        <v>11</v>
      </c>
      <c r="B46" s="252" t="s">
        <v>603</v>
      </c>
      <c r="C46" s="285" t="s">
        <v>975</v>
      </c>
      <c r="D46" s="252" t="s">
        <v>604</v>
      </c>
      <c r="E46" s="290" t="s">
        <v>605</v>
      </c>
      <c r="F46" s="276">
        <v>0.45</v>
      </c>
      <c r="G46" s="279" t="s">
        <v>606</v>
      </c>
    </row>
    <row r="47" spans="1:7" ht="45" x14ac:dyDescent="0.25">
      <c r="A47" s="242">
        <v>12</v>
      </c>
      <c r="B47" s="252" t="s">
        <v>603</v>
      </c>
      <c r="C47" s="285" t="s">
        <v>975</v>
      </c>
      <c r="D47" s="252" t="s">
        <v>607</v>
      </c>
      <c r="E47" s="252" t="s">
        <v>608</v>
      </c>
      <c r="F47" s="242">
        <v>0.3</v>
      </c>
      <c r="G47" s="279" t="s">
        <v>609</v>
      </c>
    </row>
    <row r="48" spans="1:7" ht="105" x14ac:dyDescent="0.25">
      <c r="A48" s="242">
        <v>13</v>
      </c>
      <c r="B48" s="242" t="s">
        <v>637</v>
      </c>
      <c r="C48" s="285" t="s">
        <v>975</v>
      </c>
      <c r="D48" s="242" t="s">
        <v>638</v>
      </c>
      <c r="E48" s="242" t="s">
        <v>639</v>
      </c>
      <c r="F48" s="285">
        <v>0.8</v>
      </c>
      <c r="G48" s="279" t="s">
        <v>640</v>
      </c>
    </row>
    <row r="49" spans="1:7" ht="75" x14ac:dyDescent="0.25">
      <c r="A49" s="242">
        <v>14</v>
      </c>
      <c r="B49" s="242" t="s">
        <v>641</v>
      </c>
      <c r="C49" s="285" t="s">
        <v>975</v>
      </c>
      <c r="D49" s="242" t="s">
        <v>642</v>
      </c>
      <c r="E49" s="242" t="s">
        <v>643</v>
      </c>
      <c r="F49" s="285">
        <v>0.6</v>
      </c>
      <c r="G49" s="279" t="s">
        <v>644</v>
      </c>
    </row>
    <row r="50" spans="1:7" ht="30" x14ac:dyDescent="0.25">
      <c r="A50" s="242">
        <v>15</v>
      </c>
      <c r="B50" s="242" t="s">
        <v>645</v>
      </c>
      <c r="C50" s="285" t="s">
        <v>975</v>
      </c>
      <c r="D50" s="242" t="s">
        <v>646</v>
      </c>
      <c r="E50" s="242" t="s">
        <v>647</v>
      </c>
      <c r="F50" s="285">
        <v>0.6</v>
      </c>
      <c r="G50" s="279" t="s">
        <v>1160</v>
      </c>
    </row>
    <row r="51" spans="1:7" ht="60" x14ac:dyDescent="0.25">
      <c r="A51" s="242">
        <v>16</v>
      </c>
      <c r="B51" s="242" t="s">
        <v>648</v>
      </c>
      <c r="C51" s="285" t="s">
        <v>975</v>
      </c>
      <c r="D51" s="242" t="s">
        <v>649</v>
      </c>
      <c r="E51" s="242" t="s">
        <v>650</v>
      </c>
      <c r="F51" s="285">
        <v>0.6</v>
      </c>
      <c r="G51" s="279" t="s">
        <v>1161</v>
      </c>
    </row>
    <row r="52" spans="1:7" ht="60" x14ac:dyDescent="0.25">
      <c r="A52" s="242">
        <v>17</v>
      </c>
      <c r="B52" s="242" t="s">
        <v>863</v>
      </c>
      <c r="C52" s="285" t="s">
        <v>975</v>
      </c>
      <c r="D52" s="285" t="s">
        <v>651</v>
      </c>
      <c r="E52" s="242" t="s">
        <v>652</v>
      </c>
      <c r="F52" s="285" t="s">
        <v>653</v>
      </c>
      <c r="G52" s="279" t="s">
        <v>654</v>
      </c>
    </row>
    <row r="53" spans="1:7" ht="105" x14ac:dyDescent="0.25">
      <c r="A53" s="242">
        <v>18</v>
      </c>
      <c r="B53" s="242" t="s">
        <v>655</v>
      </c>
      <c r="C53" s="242">
        <v>43</v>
      </c>
      <c r="D53" s="242" t="s">
        <v>656</v>
      </c>
      <c r="E53" s="242" t="s">
        <v>657</v>
      </c>
      <c r="F53" s="285" t="s">
        <v>611</v>
      </c>
      <c r="G53" s="279" t="s">
        <v>1162</v>
      </c>
    </row>
    <row r="54" spans="1:7" ht="105" x14ac:dyDescent="0.25">
      <c r="A54" s="242">
        <v>19</v>
      </c>
      <c r="B54" s="242" t="s">
        <v>658</v>
      </c>
      <c r="C54" s="242">
        <v>43</v>
      </c>
      <c r="D54" s="242" t="s">
        <v>659</v>
      </c>
      <c r="E54" s="242" t="s">
        <v>660</v>
      </c>
      <c r="F54" s="285" t="s">
        <v>611</v>
      </c>
      <c r="G54" s="279" t="s">
        <v>1163</v>
      </c>
    </row>
    <row r="55" spans="1:7" ht="105" x14ac:dyDescent="0.25">
      <c r="A55" s="242">
        <v>20</v>
      </c>
      <c r="B55" s="242" t="s">
        <v>661</v>
      </c>
      <c r="C55" s="285" t="s">
        <v>975</v>
      </c>
      <c r="D55" s="242" t="s">
        <v>662</v>
      </c>
      <c r="E55" s="242" t="s">
        <v>663</v>
      </c>
      <c r="F55" s="285" t="s">
        <v>611</v>
      </c>
      <c r="G55" s="279" t="s">
        <v>1164</v>
      </c>
    </row>
    <row r="56" spans="1:7" ht="105" x14ac:dyDescent="0.25">
      <c r="A56" s="242">
        <v>21</v>
      </c>
      <c r="B56" s="242" t="s">
        <v>664</v>
      </c>
      <c r="C56" s="242">
        <v>43</v>
      </c>
      <c r="D56" s="242" t="s">
        <v>665</v>
      </c>
      <c r="E56" s="242" t="s">
        <v>666</v>
      </c>
      <c r="F56" s="285" t="s">
        <v>628</v>
      </c>
      <c r="G56" s="279" t="s">
        <v>1165</v>
      </c>
    </row>
    <row r="57" spans="1:7" ht="105" x14ac:dyDescent="0.25">
      <c r="A57" s="242">
        <v>22</v>
      </c>
      <c r="B57" s="242" t="s">
        <v>667</v>
      </c>
      <c r="C57" s="242">
        <v>43</v>
      </c>
      <c r="D57" s="242" t="s">
        <v>668</v>
      </c>
      <c r="E57" s="242" t="s">
        <v>669</v>
      </c>
      <c r="F57" s="285" t="s">
        <v>670</v>
      </c>
      <c r="G57" s="279" t="s">
        <v>1166</v>
      </c>
    </row>
    <row r="58" spans="1:7" ht="105" x14ac:dyDescent="0.25">
      <c r="A58" s="242">
        <v>23</v>
      </c>
      <c r="B58" s="285" t="s">
        <v>671</v>
      </c>
      <c r="C58" s="285" t="s">
        <v>975</v>
      </c>
      <c r="D58" s="285" t="s">
        <v>672</v>
      </c>
      <c r="E58" s="285" t="s">
        <v>673</v>
      </c>
      <c r="F58" s="285" t="s">
        <v>611</v>
      </c>
      <c r="G58" s="279" t="s">
        <v>1167</v>
      </c>
    </row>
    <row r="59" spans="1:7" ht="105" x14ac:dyDescent="0.25">
      <c r="A59" s="242">
        <v>24</v>
      </c>
      <c r="B59" s="285" t="s">
        <v>674</v>
      </c>
      <c r="C59" s="285" t="s">
        <v>975</v>
      </c>
      <c r="D59" s="285" t="s">
        <v>675</v>
      </c>
      <c r="E59" s="285" t="s">
        <v>676</v>
      </c>
      <c r="F59" s="285" t="s">
        <v>628</v>
      </c>
      <c r="G59" s="279" t="s">
        <v>1168</v>
      </c>
    </row>
    <row r="60" spans="1:7" ht="105" x14ac:dyDescent="0.25">
      <c r="A60" s="242">
        <v>25</v>
      </c>
      <c r="B60" s="242" t="s">
        <v>677</v>
      </c>
      <c r="C60" s="242">
        <v>43</v>
      </c>
      <c r="D60" s="285" t="s">
        <v>1169</v>
      </c>
      <c r="E60" s="242" t="s">
        <v>678</v>
      </c>
      <c r="F60" s="242" t="s">
        <v>679</v>
      </c>
      <c r="G60" s="279" t="s">
        <v>680</v>
      </c>
    </row>
    <row r="61" spans="1:7" ht="135" x14ac:dyDescent="0.25">
      <c r="A61" s="242">
        <v>26</v>
      </c>
      <c r="B61" s="285" t="s">
        <v>648</v>
      </c>
      <c r="C61" s="285" t="s">
        <v>975</v>
      </c>
      <c r="D61" s="285" t="s">
        <v>1170</v>
      </c>
      <c r="E61" s="285" t="s">
        <v>681</v>
      </c>
      <c r="F61" s="285" t="s">
        <v>628</v>
      </c>
      <c r="G61" s="279" t="s">
        <v>682</v>
      </c>
    </row>
    <row r="62" spans="1:7" ht="75" x14ac:dyDescent="0.25">
      <c r="A62" s="242">
        <v>27</v>
      </c>
      <c r="B62" s="285" t="s">
        <v>627</v>
      </c>
      <c r="C62" s="285" t="s">
        <v>975</v>
      </c>
      <c r="D62" s="284" t="s">
        <v>1171</v>
      </c>
      <c r="E62" s="285" t="s">
        <v>683</v>
      </c>
      <c r="F62" s="285" t="s">
        <v>628</v>
      </c>
      <c r="G62" s="279" t="s">
        <v>684</v>
      </c>
    </row>
    <row r="63" spans="1:7" ht="45" x14ac:dyDescent="0.25">
      <c r="A63" s="242">
        <v>28</v>
      </c>
      <c r="B63" s="285" t="s">
        <v>648</v>
      </c>
      <c r="C63" s="285" t="s">
        <v>975</v>
      </c>
      <c r="D63" s="285" t="s">
        <v>1172</v>
      </c>
      <c r="E63" s="285" t="s">
        <v>685</v>
      </c>
      <c r="F63" s="285" t="s">
        <v>628</v>
      </c>
      <c r="G63" s="279" t="s">
        <v>1173</v>
      </c>
    </row>
    <row r="64" spans="1:7" ht="150" x14ac:dyDescent="0.25">
      <c r="A64" s="242">
        <v>29</v>
      </c>
      <c r="B64" s="284" t="s">
        <v>686</v>
      </c>
      <c r="C64" s="284">
        <v>38</v>
      </c>
      <c r="D64" s="284" t="s">
        <v>687</v>
      </c>
      <c r="E64" s="291" t="s">
        <v>688</v>
      </c>
      <c r="F64" s="284">
        <v>0.3</v>
      </c>
      <c r="G64" s="279" t="s">
        <v>1174</v>
      </c>
    </row>
    <row r="65" spans="1:7" ht="150" x14ac:dyDescent="0.25">
      <c r="A65" s="242">
        <v>30</v>
      </c>
      <c r="B65" s="284" t="s">
        <v>689</v>
      </c>
      <c r="C65" s="284">
        <v>38</v>
      </c>
      <c r="D65" s="284" t="s">
        <v>690</v>
      </c>
      <c r="E65" s="291" t="s">
        <v>688</v>
      </c>
      <c r="F65" s="284">
        <v>0.3</v>
      </c>
      <c r="G65" s="279" t="s">
        <v>1175</v>
      </c>
    </row>
    <row r="66" spans="1:7" ht="150" x14ac:dyDescent="0.25">
      <c r="A66" s="242">
        <v>31</v>
      </c>
      <c r="B66" s="284" t="s">
        <v>1176</v>
      </c>
      <c r="C66" s="284">
        <v>38</v>
      </c>
      <c r="D66" s="284" t="s">
        <v>691</v>
      </c>
      <c r="E66" s="291" t="s">
        <v>688</v>
      </c>
      <c r="F66" s="284">
        <v>0.2</v>
      </c>
      <c r="G66" s="279" t="s">
        <v>1177</v>
      </c>
    </row>
    <row r="67" spans="1:7" ht="150" x14ac:dyDescent="0.25">
      <c r="A67" s="242">
        <v>32</v>
      </c>
      <c r="B67" s="284" t="s">
        <v>692</v>
      </c>
      <c r="C67" s="284">
        <v>38</v>
      </c>
      <c r="D67" s="284" t="s">
        <v>693</v>
      </c>
      <c r="E67" s="291" t="s">
        <v>688</v>
      </c>
      <c r="F67" s="284">
        <v>0.2</v>
      </c>
      <c r="G67" s="279" t="s">
        <v>1178</v>
      </c>
    </row>
    <row r="68" spans="1:7" ht="150" x14ac:dyDescent="0.25">
      <c r="A68" s="242">
        <v>33</v>
      </c>
      <c r="B68" s="284" t="s">
        <v>694</v>
      </c>
      <c r="C68" s="284">
        <v>38</v>
      </c>
      <c r="D68" s="284" t="s">
        <v>695</v>
      </c>
      <c r="E68" s="291" t="s">
        <v>688</v>
      </c>
      <c r="F68" s="284">
        <v>0.2</v>
      </c>
      <c r="G68" s="279" t="s">
        <v>1179</v>
      </c>
    </row>
    <row r="69" spans="1:7" ht="150" x14ac:dyDescent="0.25">
      <c r="A69" s="242">
        <v>34</v>
      </c>
      <c r="B69" s="284" t="s">
        <v>696</v>
      </c>
      <c r="C69" s="284">
        <v>38</v>
      </c>
      <c r="D69" s="284" t="s">
        <v>697</v>
      </c>
      <c r="E69" s="291" t="s">
        <v>688</v>
      </c>
      <c r="F69" s="284">
        <v>0.2</v>
      </c>
      <c r="G69" s="279" t="s">
        <v>1180</v>
      </c>
    </row>
    <row r="70" spans="1:7" ht="150" x14ac:dyDescent="0.25">
      <c r="A70" s="242">
        <v>35</v>
      </c>
      <c r="B70" s="284" t="s">
        <v>698</v>
      </c>
      <c r="C70" s="284">
        <v>38</v>
      </c>
      <c r="D70" s="284" t="s">
        <v>699</v>
      </c>
      <c r="E70" s="291" t="s">
        <v>688</v>
      </c>
      <c r="F70" s="284">
        <v>0.2</v>
      </c>
      <c r="G70" s="279" t="s">
        <v>1181</v>
      </c>
    </row>
    <row r="71" spans="1:7" ht="150" x14ac:dyDescent="0.25">
      <c r="A71" s="242">
        <v>36</v>
      </c>
      <c r="B71" s="284" t="s">
        <v>700</v>
      </c>
      <c r="C71" s="284">
        <v>38</v>
      </c>
      <c r="D71" s="284" t="s">
        <v>701</v>
      </c>
      <c r="E71" s="291" t="s">
        <v>688</v>
      </c>
      <c r="F71" s="284">
        <v>0.2</v>
      </c>
      <c r="G71" s="279" t="s">
        <v>1180</v>
      </c>
    </row>
    <row r="72" spans="1:7" ht="150" x14ac:dyDescent="0.25">
      <c r="A72" s="242">
        <v>37</v>
      </c>
      <c r="B72" s="237" t="s">
        <v>1182</v>
      </c>
      <c r="C72" s="284">
        <v>38</v>
      </c>
      <c r="D72" s="284" t="s">
        <v>702</v>
      </c>
      <c r="E72" s="291" t="s">
        <v>688</v>
      </c>
      <c r="F72" s="284">
        <v>0.2</v>
      </c>
      <c r="G72" s="279" t="s">
        <v>1183</v>
      </c>
    </row>
    <row r="73" spans="1:7" ht="150" x14ac:dyDescent="0.25">
      <c r="A73" s="242">
        <v>38</v>
      </c>
      <c r="B73" s="284" t="s">
        <v>703</v>
      </c>
      <c r="C73" s="284">
        <v>38</v>
      </c>
      <c r="D73" s="284" t="s">
        <v>704</v>
      </c>
      <c r="E73" s="291" t="s">
        <v>688</v>
      </c>
      <c r="F73" s="284">
        <v>0.2</v>
      </c>
      <c r="G73" s="279" t="s">
        <v>1183</v>
      </c>
    </row>
    <row r="74" spans="1:7" ht="150" x14ac:dyDescent="0.25">
      <c r="A74" s="242">
        <v>39</v>
      </c>
      <c r="B74" s="284" t="s">
        <v>705</v>
      </c>
      <c r="C74" s="284">
        <v>38</v>
      </c>
      <c r="D74" s="284" t="s">
        <v>706</v>
      </c>
      <c r="E74" s="291" t="s">
        <v>688</v>
      </c>
      <c r="F74" s="284">
        <v>0.3</v>
      </c>
      <c r="G74" s="279" t="s">
        <v>1184</v>
      </c>
    </row>
    <row r="75" spans="1:7" ht="150" x14ac:dyDescent="0.25">
      <c r="A75" s="242">
        <v>40</v>
      </c>
      <c r="B75" s="284" t="s">
        <v>707</v>
      </c>
      <c r="C75" s="284">
        <v>38</v>
      </c>
      <c r="D75" s="284" t="s">
        <v>708</v>
      </c>
      <c r="E75" s="291" t="s">
        <v>688</v>
      </c>
      <c r="F75" s="284">
        <v>0.2</v>
      </c>
      <c r="G75" s="279" t="s">
        <v>1185</v>
      </c>
    </row>
    <row r="76" spans="1:7" ht="150" x14ac:dyDescent="0.25">
      <c r="A76" s="242">
        <v>41</v>
      </c>
      <c r="B76" s="284" t="s">
        <v>709</v>
      </c>
      <c r="C76" s="284">
        <v>38</v>
      </c>
      <c r="D76" s="284" t="s">
        <v>710</v>
      </c>
      <c r="E76" s="291" t="s">
        <v>688</v>
      </c>
      <c r="F76" s="284">
        <v>0.2</v>
      </c>
      <c r="G76" s="279" t="s">
        <v>1186</v>
      </c>
    </row>
    <row r="77" spans="1:7" ht="150" x14ac:dyDescent="0.25">
      <c r="A77" s="242">
        <v>42</v>
      </c>
      <c r="B77" s="284" t="s">
        <v>711</v>
      </c>
      <c r="C77" s="284">
        <v>38</v>
      </c>
      <c r="D77" s="284" t="s">
        <v>712</v>
      </c>
      <c r="E77" s="291" t="s">
        <v>688</v>
      </c>
      <c r="F77" s="284">
        <v>0.3</v>
      </c>
      <c r="G77" s="279" t="s">
        <v>1187</v>
      </c>
    </row>
    <row r="78" spans="1:7" ht="150" x14ac:dyDescent="0.25">
      <c r="A78" s="242">
        <v>43</v>
      </c>
      <c r="B78" s="284" t="s">
        <v>1188</v>
      </c>
      <c r="C78" s="284">
        <v>38</v>
      </c>
      <c r="D78" s="284" t="s">
        <v>713</v>
      </c>
      <c r="E78" s="291" t="s">
        <v>688</v>
      </c>
      <c r="F78" s="284">
        <v>0.2</v>
      </c>
      <c r="G78" s="279" t="s">
        <v>1189</v>
      </c>
    </row>
    <row r="79" spans="1:7" ht="150" x14ac:dyDescent="0.25">
      <c r="A79" s="242">
        <v>44</v>
      </c>
      <c r="B79" s="284" t="s">
        <v>714</v>
      </c>
      <c r="C79" s="284">
        <v>38</v>
      </c>
      <c r="D79" s="284" t="s">
        <v>715</v>
      </c>
      <c r="E79" s="291" t="s">
        <v>688</v>
      </c>
      <c r="F79" s="284">
        <v>0.3</v>
      </c>
      <c r="G79" s="279" t="s">
        <v>1190</v>
      </c>
    </row>
    <row r="80" spans="1:7" ht="150" x14ac:dyDescent="0.25">
      <c r="A80" s="242">
        <v>45</v>
      </c>
      <c r="B80" s="284" t="s">
        <v>716</v>
      </c>
      <c r="C80" s="284">
        <v>38</v>
      </c>
      <c r="D80" s="284" t="s">
        <v>717</v>
      </c>
      <c r="E80" s="291" t="s">
        <v>688</v>
      </c>
      <c r="F80" s="284">
        <v>0.2</v>
      </c>
      <c r="G80" s="279" t="s">
        <v>1191</v>
      </c>
    </row>
    <row r="81" spans="1:7" ht="150" x14ac:dyDescent="0.25">
      <c r="A81" s="242">
        <v>46</v>
      </c>
      <c r="B81" s="284" t="s">
        <v>718</v>
      </c>
      <c r="C81" s="284">
        <v>38</v>
      </c>
      <c r="D81" s="284" t="s">
        <v>719</v>
      </c>
      <c r="E81" s="291" t="s">
        <v>688</v>
      </c>
      <c r="F81" s="284">
        <v>0.2</v>
      </c>
      <c r="G81" s="279" t="s">
        <v>1192</v>
      </c>
    </row>
    <row r="82" spans="1:7" ht="150" x14ac:dyDescent="0.25">
      <c r="A82" s="242">
        <v>47</v>
      </c>
      <c r="B82" s="284" t="s">
        <v>720</v>
      </c>
      <c r="C82" s="284">
        <v>38</v>
      </c>
      <c r="D82" s="284" t="s">
        <v>721</v>
      </c>
      <c r="E82" s="291" t="s">
        <v>688</v>
      </c>
      <c r="F82" s="284">
        <v>0.2</v>
      </c>
      <c r="G82" s="279" t="s">
        <v>1193</v>
      </c>
    </row>
    <row r="83" spans="1:7" ht="150" x14ac:dyDescent="0.25">
      <c r="A83" s="242">
        <v>48</v>
      </c>
      <c r="B83" s="284" t="s">
        <v>722</v>
      </c>
      <c r="C83" s="284">
        <v>38</v>
      </c>
      <c r="D83" s="284" t="s">
        <v>723</v>
      </c>
      <c r="E83" s="284" t="s">
        <v>724</v>
      </c>
      <c r="F83" s="284">
        <v>0.3</v>
      </c>
      <c r="G83" s="279" t="s">
        <v>1350</v>
      </c>
    </row>
    <row r="84" spans="1:7" ht="150" x14ac:dyDescent="0.25">
      <c r="A84" s="242">
        <v>49</v>
      </c>
      <c r="B84" s="284" t="s">
        <v>725</v>
      </c>
      <c r="C84" s="284">
        <v>38</v>
      </c>
      <c r="D84" s="284" t="s">
        <v>726</v>
      </c>
      <c r="E84" s="284" t="s">
        <v>724</v>
      </c>
      <c r="F84" s="284">
        <v>0.2</v>
      </c>
      <c r="G84" s="279" t="s">
        <v>1352</v>
      </c>
    </row>
    <row r="85" spans="1:7" ht="150" x14ac:dyDescent="0.25">
      <c r="A85" s="242">
        <v>50</v>
      </c>
      <c r="B85" s="284" t="s">
        <v>727</v>
      </c>
      <c r="C85" s="284">
        <v>38</v>
      </c>
      <c r="D85" s="284" t="s">
        <v>728</v>
      </c>
      <c r="E85" s="291" t="s">
        <v>688</v>
      </c>
      <c r="F85" s="284">
        <v>0.2</v>
      </c>
      <c r="G85" s="279" t="s">
        <v>1194</v>
      </c>
    </row>
    <row r="86" spans="1:7" ht="165" x14ac:dyDescent="0.25">
      <c r="A86" s="242">
        <v>51</v>
      </c>
      <c r="B86" s="284" t="s">
        <v>707</v>
      </c>
      <c r="C86" s="284">
        <v>38</v>
      </c>
      <c r="D86" s="284" t="s">
        <v>729</v>
      </c>
      <c r="E86" s="284" t="s">
        <v>730</v>
      </c>
      <c r="F86" s="284">
        <v>0.3</v>
      </c>
      <c r="G86" s="279" t="s">
        <v>1351</v>
      </c>
    </row>
    <row r="87" spans="1:7" ht="45" x14ac:dyDescent="0.25">
      <c r="A87" s="242">
        <v>52</v>
      </c>
      <c r="B87" s="242" t="s">
        <v>739</v>
      </c>
      <c r="C87" s="285" t="s">
        <v>23</v>
      </c>
      <c r="D87" s="242" t="s">
        <v>740</v>
      </c>
      <c r="E87" s="242" t="s">
        <v>741</v>
      </c>
      <c r="F87" s="276">
        <v>0.15</v>
      </c>
      <c r="G87" s="279" t="s">
        <v>742</v>
      </c>
    </row>
    <row r="88" spans="1:7" ht="75" x14ac:dyDescent="0.25">
      <c r="A88" s="242">
        <v>53</v>
      </c>
      <c r="B88" s="242" t="s">
        <v>743</v>
      </c>
      <c r="C88" s="292" t="s">
        <v>23</v>
      </c>
      <c r="D88" s="242" t="s">
        <v>744</v>
      </c>
      <c r="E88" s="242" t="s">
        <v>741</v>
      </c>
      <c r="F88" s="276">
        <v>0.1</v>
      </c>
      <c r="G88" s="279" t="s">
        <v>745</v>
      </c>
    </row>
    <row r="89" spans="1:7" ht="60" x14ac:dyDescent="0.25">
      <c r="A89" s="242">
        <v>54</v>
      </c>
      <c r="B89" s="242" t="s">
        <v>746</v>
      </c>
      <c r="C89" s="292" t="s">
        <v>23</v>
      </c>
      <c r="D89" s="242" t="s">
        <v>747</v>
      </c>
      <c r="E89" s="242" t="s">
        <v>741</v>
      </c>
      <c r="F89" s="276">
        <v>0.15</v>
      </c>
      <c r="G89" s="279" t="s">
        <v>748</v>
      </c>
    </row>
    <row r="90" spans="1:7" ht="60" x14ac:dyDescent="0.25">
      <c r="A90" s="242">
        <v>55</v>
      </c>
      <c r="B90" s="242" t="s">
        <v>749</v>
      </c>
      <c r="C90" s="292" t="s">
        <v>23</v>
      </c>
      <c r="D90" s="242" t="s">
        <v>750</v>
      </c>
      <c r="E90" s="242" t="s">
        <v>741</v>
      </c>
      <c r="F90" s="276">
        <v>0.15</v>
      </c>
      <c r="G90" s="279" t="s">
        <v>751</v>
      </c>
    </row>
    <row r="91" spans="1:7" ht="60" x14ac:dyDescent="0.25">
      <c r="A91" s="242">
        <v>56</v>
      </c>
      <c r="B91" s="242" t="s">
        <v>752</v>
      </c>
      <c r="C91" s="292" t="s">
        <v>23</v>
      </c>
      <c r="D91" s="242" t="s">
        <v>753</v>
      </c>
      <c r="E91" s="242" t="s">
        <v>754</v>
      </c>
      <c r="F91" s="276">
        <v>0.2</v>
      </c>
      <c r="G91" s="279" t="s">
        <v>755</v>
      </c>
    </row>
    <row r="92" spans="1:7" ht="75" x14ac:dyDescent="0.25">
      <c r="A92" s="242">
        <v>57</v>
      </c>
      <c r="B92" s="242" t="s">
        <v>743</v>
      </c>
      <c r="C92" s="292" t="s">
        <v>23</v>
      </c>
      <c r="D92" s="242" t="s">
        <v>756</v>
      </c>
      <c r="E92" s="242" t="s">
        <v>754</v>
      </c>
      <c r="F92" s="276">
        <v>0.15</v>
      </c>
      <c r="G92" s="279" t="s">
        <v>757</v>
      </c>
    </row>
    <row r="93" spans="1:7" ht="60" x14ac:dyDescent="0.25">
      <c r="A93" s="242">
        <v>58</v>
      </c>
      <c r="B93" s="242" t="s">
        <v>758</v>
      </c>
      <c r="C93" s="292" t="s">
        <v>23</v>
      </c>
      <c r="D93" s="242" t="s">
        <v>759</v>
      </c>
      <c r="E93" s="242" t="s">
        <v>754</v>
      </c>
      <c r="F93" s="276" t="s">
        <v>1195</v>
      </c>
      <c r="G93" s="279" t="s">
        <v>760</v>
      </c>
    </row>
    <row r="94" spans="1:7" ht="60" x14ac:dyDescent="0.25">
      <c r="A94" s="242">
        <v>59</v>
      </c>
      <c r="B94" s="242" t="s">
        <v>761</v>
      </c>
      <c r="C94" s="292" t="s">
        <v>302</v>
      </c>
      <c r="D94" s="242" t="s">
        <v>762</v>
      </c>
      <c r="E94" s="242" t="s">
        <v>763</v>
      </c>
      <c r="F94" s="276">
        <v>0.15</v>
      </c>
      <c r="G94" s="279" t="s">
        <v>764</v>
      </c>
    </row>
    <row r="95" spans="1:7" ht="60" x14ac:dyDescent="0.25">
      <c r="A95" s="242">
        <v>60</v>
      </c>
      <c r="B95" s="242" t="s">
        <v>765</v>
      </c>
      <c r="C95" s="292" t="s">
        <v>302</v>
      </c>
      <c r="D95" s="242" t="s">
        <v>766</v>
      </c>
      <c r="E95" s="242" t="s">
        <v>763</v>
      </c>
      <c r="F95" s="276">
        <v>0.1</v>
      </c>
      <c r="G95" s="279" t="s">
        <v>767</v>
      </c>
    </row>
    <row r="96" spans="1:7" ht="60" x14ac:dyDescent="0.25">
      <c r="A96" s="242">
        <v>61</v>
      </c>
      <c r="B96" s="242" t="s">
        <v>768</v>
      </c>
      <c r="C96" s="292" t="s">
        <v>302</v>
      </c>
      <c r="D96" s="242" t="s">
        <v>769</v>
      </c>
      <c r="E96" s="242" t="s">
        <v>763</v>
      </c>
      <c r="F96" s="276">
        <v>0.2</v>
      </c>
      <c r="G96" s="279" t="s">
        <v>770</v>
      </c>
    </row>
    <row r="97" spans="1:7" ht="60" x14ac:dyDescent="0.25">
      <c r="A97" s="242">
        <v>62</v>
      </c>
      <c r="B97" s="242" t="s">
        <v>768</v>
      </c>
      <c r="C97" s="292" t="s">
        <v>302</v>
      </c>
      <c r="D97" s="242" t="s">
        <v>771</v>
      </c>
      <c r="E97" s="242" t="s">
        <v>763</v>
      </c>
      <c r="F97" s="276">
        <v>0.1</v>
      </c>
      <c r="G97" s="279" t="s">
        <v>772</v>
      </c>
    </row>
    <row r="98" spans="1:7" ht="60" x14ac:dyDescent="0.25">
      <c r="A98" s="242">
        <v>63</v>
      </c>
      <c r="B98" s="242" t="s">
        <v>739</v>
      </c>
      <c r="C98" s="292" t="s">
        <v>23</v>
      </c>
      <c r="D98" s="242" t="s">
        <v>773</v>
      </c>
      <c r="E98" s="242" t="s">
        <v>763</v>
      </c>
      <c r="F98" s="276">
        <v>0.15</v>
      </c>
      <c r="G98" s="279" t="s">
        <v>774</v>
      </c>
    </row>
    <row r="99" spans="1:7" ht="60" x14ac:dyDescent="0.25">
      <c r="A99" s="242">
        <v>64</v>
      </c>
      <c r="B99" s="242" t="s">
        <v>775</v>
      </c>
      <c r="C99" s="292" t="s">
        <v>23</v>
      </c>
      <c r="D99" s="242" t="s">
        <v>776</v>
      </c>
      <c r="E99" s="242" t="s">
        <v>763</v>
      </c>
      <c r="F99" s="276">
        <v>0.15</v>
      </c>
      <c r="G99" s="279" t="s">
        <v>777</v>
      </c>
    </row>
    <row r="100" spans="1:7" ht="90" x14ac:dyDescent="0.25">
      <c r="A100" s="242">
        <v>65</v>
      </c>
      <c r="B100" s="242" t="s">
        <v>778</v>
      </c>
      <c r="C100" s="292" t="s">
        <v>23</v>
      </c>
      <c r="D100" s="242" t="s">
        <v>779</v>
      </c>
      <c r="E100" s="242" t="s">
        <v>763</v>
      </c>
      <c r="F100" s="276">
        <v>0.15</v>
      </c>
      <c r="G100" s="279" t="s">
        <v>751</v>
      </c>
    </row>
    <row r="101" spans="1:7" ht="60" x14ac:dyDescent="0.25">
      <c r="A101" s="242">
        <v>66</v>
      </c>
      <c r="B101" s="242" t="s">
        <v>1196</v>
      </c>
      <c r="C101" s="292" t="s">
        <v>23</v>
      </c>
      <c r="D101" s="242" t="s">
        <v>780</v>
      </c>
      <c r="E101" s="242" t="s">
        <v>763</v>
      </c>
      <c r="F101" s="276" t="s">
        <v>1195</v>
      </c>
      <c r="G101" s="279" t="s">
        <v>781</v>
      </c>
    </row>
    <row r="102" spans="1:7" ht="60" x14ac:dyDescent="0.25">
      <c r="A102" s="242">
        <v>67</v>
      </c>
      <c r="B102" s="242" t="s">
        <v>782</v>
      </c>
      <c r="C102" s="292" t="s">
        <v>23</v>
      </c>
      <c r="D102" s="242" t="s">
        <v>783</v>
      </c>
      <c r="E102" s="242" t="s">
        <v>763</v>
      </c>
      <c r="F102" s="276">
        <v>0.15</v>
      </c>
      <c r="G102" s="279" t="s">
        <v>784</v>
      </c>
    </row>
    <row r="103" spans="1:7" ht="60" x14ac:dyDescent="0.25">
      <c r="A103" s="242">
        <v>68</v>
      </c>
      <c r="B103" s="242" t="s">
        <v>785</v>
      </c>
      <c r="C103" s="292" t="s">
        <v>302</v>
      </c>
      <c r="D103" s="242" t="s">
        <v>786</v>
      </c>
      <c r="E103" s="242" t="s">
        <v>763</v>
      </c>
      <c r="F103" s="276">
        <v>0.15</v>
      </c>
      <c r="G103" s="279" t="s">
        <v>787</v>
      </c>
    </row>
    <row r="104" spans="1:7" ht="195" x14ac:dyDescent="0.25">
      <c r="A104" s="242">
        <v>69</v>
      </c>
      <c r="B104" s="242" t="s">
        <v>788</v>
      </c>
      <c r="C104" s="292" t="s">
        <v>23</v>
      </c>
      <c r="D104" s="242" t="s">
        <v>789</v>
      </c>
      <c r="E104" s="242" t="s">
        <v>790</v>
      </c>
      <c r="F104" s="276">
        <v>0.2</v>
      </c>
      <c r="G104" s="279" t="s">
        <v>791</v>
      </c>
    </row>
    <row r="105" spans="1:7" ht="195" x14ac:dyDescent="0.25">
      <c r="A105" s="242">
        <v>70</v>
      </c>
      <c r="B105" s="242" t="s">
        <v>792</v>
      </c>
      <c r="C105" s="292" t="s">
        <v>23</v>
      </c>
      <c r="D105" s="242" t="s">
        <v>793</v>
      </c>
      <c r="E105" s="242" t="s">
        <v>790</v>
      </c>
      <c r="F105" s="276">
        <v>0.25</v>
      </c>
      <c r="G105" s="279" t="s">
        <v>794</v>
      </c>
    </row>
    <row r="106" spans="1:7" ht="60" x14ac:dyDescent="0.25">
      <c r="A106" s="242">
        <v>71</v>
      </c>
      <c r="B106" s="242" t="s">
        <v>633</v>
      </c>
      <c r="C106" s="292" t="s">
        <v>23</v>
      </c>
      <c r="D106" s="242" t="s">
        <v>795</v>
      </c>
      <c r="E106" s="242" t="s">
        <v>796</v>
      </c>
      <c r="F106" s="276">
        <v>0.25</v>
      </c>
      <c r="G106" s="279" t="s">
        <v>797</v>
      </c>
    </row>
    <row r="107" spans="1:7" ht="60" x14ac:dyDescent="0.25">
      <c r="A107" s="242">
        <v>72</v>
      </c>
      <c r="B107" s="242" t="s">
        <v>798</v>
      </c>
      <c r="C107" s="292" t="s">
        <v>23</v>
      </c>
      <c r="D107" s="242" t="s">
        <v>799</v>
      </c>
      <c r="E107" s="242" t="s">
        <v>800</v>
      </c>
      <c r="F107" s="276">
        <v>0.15</v>
      </c>
      <c r="G107" s="279" t="s">
        <v>797</v>
      </c>
    </row>
    <row r="108" spans="1:7" ht="90" x14ac:dyDescent="0.25">
      <c r="A108" s="242">
        <v>73</v>
      </c>
      <c r="B108" s="242" t="s">
        <v>633</v>
      </c>
      <c r="C108" s="292" t="s">
        <v>23</v>
      </c>
      <c r="D108" s="242" t="s">
        <v>801</v>
      </c>
      <c r="E108" s="242" t="s">
        <v>802</v>
      </c>
      <c r="F108" s="276">
        <v>0.3</v>
      </c>
      <c r="G108" s="279" t="s">
        <v>803</v>
      </c>
    </row>
    <row r="109" spans="1:7" ht="195" x14ac:dyDescent="0.25">
      <c r="A109" s="242">
        <v>74</v>
      </c>
      <c r="B109" s="242" t="s">
        <v>804</v>
      </c>
      <c r="C109" s="292" t="s">
        <v>23</v>
      </c>
      <c r="D109" s="242" t="s">
        <v>805</v>
      </c>
      <c r="E109" s="242" t="s">
        <v>790</v>
      </c>
      <c r="F109" s="276">
        <v>0.15</v>
      </c>
      <c r="G109" s="279" t="s">
        <v>806</v>
      </c>
    </row>
    <row r="110" spans="1:7" ht="195" x14ac:dyDescent="0.25">
      <c r="A110" s="242">
        <v>75</v>
      </c>
      <c r="B110" s="242" t="s">
        <v>804</v>
      </c>
      <c r="C110" s="292" t="s">
        <v>23</v>
      </c>
      <c r="D110" s="242" t="s">
        <v>807</v>
      </c>
      <c r="E110" s="242" t="s">
        <v>790</v>
      </c>
      <c r="F110" s="276">
        <v>0.15</v>
      </c>
      <c r="G110" s="279" t="s">
        <v>808</v>
      </c>
    </row>
    <row r="111" spans="1:7" ht="195" x14ac:dyDescent="0.25">
      <c r="A111" s="242">
        <v>76</v>
      </c>
      <c r="B111" s="242" t="s">
        <v>809</v>
      </c>
      <c r="C111" s="292" t="s">
        <v>23</v>
      </c>
      <c r="D111" s="242" t="s">
        <v>810</v>
      </c>
      <c r="E111" s="242" t="s">
        <v>790</v>
      </c>
      <c r="F111" s="276">
        <v>0.2</v>
      </c>
      <c r="G111" s="279" t="s">
        <v>811</v>
      </c>
    </row>
    <row r="112" spans="1:7" ht="60" x14ac:dyDescent="0.25">
      <c r="A112" s="242">
        <v>77</v>
      </c>
      <c r="B112" s="242" t="s">
        <v>804</v>
      </c>
      <c r="C112" s="292" t="s">
        <v>23</v>
      </c>
      <c r="D112" s="242" t="s">
        <v>812</v>
      </c>
      <c r="E112" s="242" t="s">
        <v>813</v>
      </c>
      <c r="F112" s="276">
        <v>4.5</v>
      </c>
      <c r="G112" s="279" t="s">
        <v>814</v>
      </c>
    </row>
    <row r="113" spans="1:7" ht="165" x14ac:dyDescent="0.25">
      <c r="A113" s="242">
        <v>78</v>
      </c>
      <c r="B113" s="242" t="s">
        <v>829</v>
      </c>
      <c r="C113" s="285" t="s">
        <v>975</v>
      </c>
      <c r="D113" s="242" t="s">
        <v>830</v>
      </c>
      <c r="E113" s="242" t="s">
        <v>831</v>
      </c>
      <c r="F113" s="276">
        <v>0.5</v>
      </c>
      <c r="G113" s="279" t="s">
        <v>1197</v>
      </c>
    </row>
    <row r="114" spans="1:7" ht="120" x14ac:dyDescent="0.25">
      <c r="A114" s="242">
        <v>79</v>
      </c>
      <c r="B114" s="242" t="s">
        <v>832</v>
      </c>
      <c r="C114" s="285" t="s">
        <v>975</v>
      </c>
      <c r="D114" s="242" t="s">
        <v>833</v>
      </c>
      <c r="E114" s="242" t="s">
        <v>834</v>
      </c>
      <c r="F114" s="276">
        <v>0.45</v>
      </c>
      <c r="G114" s="279" t="s">
        <v>1198</v>
      </c>
    </row>
    <row r="115" spans="1:7" ht="150" x14ac:dyDescent="0.25">
      <c r="A115" s="242">
        <v>80</v>
      </c>
      <c r="B115" s="242" t="s">
        <v>835</v>
      </c>
      <c r="C115" s="285" t="s">
        <v>975</v>
      </c>
      <c r="D115" s="242" t="s">
        <v>836</v>
      </c>
      <c r="E115" s="242" t="s">
        <v>837</v>
      </c>
      <c r="F115" s="276">
        <v>0.3</v>
      </c>
      <c r="G115" s="279" t="s">
        <v>1199</v>
      </c>
    </row>
    <row r="116" spans="1:7" ht="150" x14ac:dyDescent="0.25">
      <c r="A116" s="242">
        <v>81</v>
      </c>
      <c r="B116" s="242" t="s">
        <v>838</v>
      </c>
      <c r="C116" s="285" t="s">
        <v>975</v>
      </c>
      <c r="D116" s="242" t="s">
        <v>839</v>
      </c>
      <c r="E116" s="242" t="s">
        <v>840</v>
      </c>
      <c r="F116" s="276">
        <v>0.25</v>
      </c>
      <c r="G116" s="279" t="s">
        <v>1191</v>
      </c>
    </row>
    <row r="117" spans="1:7" ht="150" x14ac:dyDescent="0.25">
      <c r="A117" s="242">
        <v>82</v>
      </c>
      <c r="B117" s="242" t="s">
        <v>841</v>
      </c>
      <c r="C117" s="285" t="s">
        <v>975</v>
      </c>
      <c r="D117" s="242" t="s">
        <v>842</v>
      </c>
      <c r="E117" s="242" t="s">
        <v>840</v>
      </c>
      <c r="F117" s="276">
        <v>0.3</v>
      </c>
      <c r="G117" s="279" t="s">
        <v>1190</v>
      </c>
    </row>
    <row r="118" spans="1:7" ht="150" x14ac:dyDescent="0.25">
      <c r="A118" s="242">
        <v>83</v>
      </c>
      <c r="B118" s="242" t="s">
        <v>843</v>
      </c>
      <c r="C118" s="285" t="s">
        <v>975</v>
      </c>
      <c r="D118" s="242" t="s">
        <v>844</v>
      </c>
      <c r="E118" s="242" t="s">
        <v>840</v>
      </c>
      <c r="F118" s="276">
        <v>0.4</v>
      </c>
      <c r="G118" s="279" t="s">
        <v>1194</v>
      </c>
    </row>
    <row r="119" spans="1:7" ht="150" x14ac:dyDescent="0.25">
      <c r="A119" s="242">
        <v>84</v>
      </c>
      <c r="B119" s="242" t="s">
        <v>845</v>
      </c>
      <c r="C119" s="285" t="s">
        <v>975</v>
      </c>
      <c r="D119" s="242" t="s">
        <v>846</v>
      </c>
      <c r="E119" s="242" t="s">
        <v>840</v>
      </c>
      <c r="F119" s="276">
        <v>3</v>
      </c>
      <c r="G119" s="279" t="s">
        <v>1200</v>
      </c>
    </row>
    <row r="120" spans="1:7" ht="150" x14ac:dyDescent="0.25">
      <c r="A120" s="242">
        <v>85</v>
      </c>
      <c r="B120" s="242" t="s">
        <v>847</v>
      </c>
      <c r="C120" s="285" t="s">
        <v>975</v>
      </c>
      <c r="D120" s="242" t="s">
        <v>848</v>
      </c>
      <c r="E120" s="242" t="s">
        <v>840</v>
      </c>
      <c r="F120" s="276">
        <v>0.55000000000000004</v>
      </c>
      <c r="G120" s="279" t="s">
        <v>1201</v>
      </c>
    </row>
    <row r="121" spans="1:7" ht="180" x14ac:dyDescent="0.25">
      <c r="A121" s="242">
        <v>86</v>
      </c>
      <c r="B121" s="242" t="s">
        <v>1202</v>
      </c>
      <c r="C121" s="285" t="s">
        <v>975</v>
      </c>
      <c r="D121" s="242" t="s">
        <v>849</v>
      </c>
      <c r="E121" s="242" t="s">
        <v>850</v>
      </c>
      <c r="F121" s="276">
        <v>0.19</v>
      </c>
      <c r="G121" s="279" t="s">
        <v>1203</v>
      </c>
    </row>
    <row r="122" spans="1:7" ht="120" x14ac:dyDescent="0.25">
      <c r="A122" s="242">
        <v>87</v>
      </c>
      <c r="B122" s="242" t="s">
        <v>851</v>
      </c>
      <c r="C122" s="285" t="s">
        <v>975</v>
      </c>
      <c r="D122" s="242" t="s">
        <v>852</v>
      </c>
      <c r="E122" s="242" t="s">
        <v>853</v>
      </c>
      <c r="F122" s="276">
        <v>0.4</v>
      </c>
      <c r="G122" s="279" t="s">
        <v>1204</v>
      </c>
    </row>
    <row r="123" spans="1:7" ht="120" x14ac:dyDescent="0.25">
      <c r="A123" s="242">
        <v>88</v>
      </c>
      <c r="B123" s="242" t="s">
        <v>854</v>
      </c>
      <c r="C123" s="285" t="s">
        <v>975</v>
      </c>
      <c r="D123" s="242" t="s">
        <v>855</v>
      </c>
      <c r="E123" s="242" t="s">
        <v>856</v>
      </c>
      <c r="F123" s="276">
        <v>0.25</v>
      </c>
      <c r="G123" s="279" t="s">
        <v>1205</v>
      </c>
    </row>
    <row r="124" spans="1:7" ht="105" x14ac:dyDescent="0.25">
      <c r="A124" s="242">
        <v>89</v>
      </c>
      <c r="B124" s="242" t="s">
        <v>854</v>
      </c>
      <c r="C124" s="285" t="s">
        <v>975</v>
      </c>
      <c r="D124" s="242" t="s">
        <v>857</v>
      </c>
      <c r="E124" s="242" t="s">
        <v>858</v>
      </c>
      <c r="F124" s="242">
        <v>1.1000000000000001</v>
      </c>
      <c r="G124" s="279" t="s">
        <v>1206</v>
      </c>
    </row>
    <row r="125" spans="1:7" ht="150" x14ac:dyDescent="0.25">
      <c r="A125" s="242">
        <v>90</v>
      </c>
      <c r="B125" s="242" t="s">
        <v>854</v>
      </c>
      <c r="C125" s="285" t="s">
        <v>975</v>
      </c>
      <c r="D125" s="242" t="s">
        <v>859</v>
      </c>
      <c r="E125" s="242" t="s">
        <v>860</v>
      </c>
      <c r="F125" s="242">
        <v>1.38</v>
      </c>
      <c r="G125" s="279" t="s">
        <v>1207</v>
      </c>
    </row>
    <row r="126" spans="1:7" ht="105" x14ac:dyDescent="0.25">
      <c r="A126" s="242">
        <v>91</v>
      </c>
      <c r="B126" s="242" t="s">
        <v>854</v>
      </c>
      <c r="C126" s="285" t="s">
        <v>975</v>
      </c>
      <c r="D126" s="242" t="s">
        <v>861</v>
      </c>
      <c r="E126" s="242" t="s">
        <v>862</v>
      </c>
      <c r="F126" s="242">
        <v>0.1</v>
      </c>
      <c r="G126" s="279" t="s">
        <v>1208</v>
      </c>
    </row>
    <row r="127" spans="1:7" ht="195" x14ac:dyDescent="0.25">
      <c r="A127" s="242">
        <v>92</v>
      </c>
      <c r="B127" s="242" t="s">
        <v>871</v>
      </c>
      <c r="C127" s="285" t="s">
        <v>19</v>
      </c>
      <c r="D127" s="242" t="s">
        <v>867</v>
      </c>
      <c r="E127" s="242" t="s">
        <v>868</v>
      </c>
      <c r="F127" s="276">
        <v>0.15</v>
      </c>
      <c r="G127" s="279" t="s">
        <v>1209</v>
      </c>
    </row>
    <row r="128" spans="1:7" ht="195" x14ac:dyDescent="0.25">
      <c r="A128" s="242">
        <v>93</v>
      </c>
      <c r="B128" s="242" t="s">
        <v>872</v>
      </c>
      <c r="C128" s="285" t="s">
        <v>19</v>
      </c>
      <c r="D128" s="242" t="s">
        <v>869</v>
      </c>
      <c r="E128" s="242" t="s">
        <v>870</v>
      </c>
      <c r="F128" s="276">
        <v>0.4</v>
      </c>
      <c r="G128" s="279" t="s">
        <v>1210</v>
      </c>
    </row>
    <row r="129" spans="1:7" ht="90" x14ac:dyDescent="0.25">
      <c r="A129" s="242">
        <v>94</v>
      </c>
      <c r="B129" s="242" t="s">
        <v>878</v>
      </c>
      <c r="C129" s="285" t="s">
        <v>17</v>
      </c>
      <c r="D129" s="242" t="s">
        <v>877</v>
      </c>
      <c r="E129" s="242" t="s">
        <v>879</v>
      </c>
      <c r="F129" s="276">
        <v>0.25</v>
      </c>
      <c r="G129" s="279" t="s">
        <v>880</v>
      </c>
    </row>
    <row r="130" spans="1:7" ht="75" x14ac:dyDescent="0.25">
      <c r="A130" s="242">
        <v>95</v>
      </c>
      <c r="B130" s="242" t="s">
        <v>882</v>
      </c>
      <c r="C130" s="285" t="s">
        <v>17</v>
      </c>
      <c r="D130" s="242" t="s">
        <v>881</v>
      </c>
      <c r="E130" s="242" t="s">
        <v>883</v>
      </c>
      <c r="F130" s="276">
        <v>0.25</v>
      </c>
      <c r="G130" s="279" t="s">
        <v>884</v>
      </c>
    </row>
    <row r="131" spans="1:7" ht="45" x14ac:dyDescent="0.25">
      <c r="A131" s="242">
        <v>96</v>
      </c>
      <c r="B131" s="242" t="s">
        <v>886</v>
      </c>
      <c r="C131" s="285" t="s">
        <v>17</v>
      </c>
      <c r="D131" s="242" t="s">
        <v>885</v>
      </c>
      <c r="E131" s="242" t="s">
        <v>887</v>
      </c>
      <c r="F131" s="276">
        <v>0.15</v>
      </c>
      <c r="G131" s="279" t="s">
        <v>888</v>
      </c>
    </row>
    <row r="132" spans="1:7" ht="75" x14ac:dyDescent="0.25">
      <c r="A132" s="242">
        <v>97</v>
      </c>
      <c r="B132" s="242" t="s">
        <v>890</v>
      </c>
      <c r="C132" s="285" t="s">
        <v>17</v>
      </c>
      <c r="D132" s="242" t="s">
        <v>889</v>
      </c>
      <c r="E132" s="242" t="s">
        <v>891</v>
      </c>
      <c r="F132" s="276">
        <v>0.2</v>
      </c>
      <c r="G132" s="279" t="s">
        <v>892</v>
      </c>
    </row>
    <row r="133" spans="1:7" ht="90" x14ac:dyDescent="0.25">
      <c r="A133" s="242">
        <v>98</v>
      </c>
      <c r="B133" s="242" t="s">
        <v>894</v>
      </c>
      <c r="C133" s="285" t="s">
        <v>17</v>
      </c>
      <c r="D133" s="242" t="s">
        <v>893</v>
      </c>
      <c r="E133" s="242" t="s">
        <v>895</v>
      </c>
      <c r="F133" s="276">
        <v>0.25</v>
      </c>
      <c r="G133" s="279" t="s">
        <v>896</v>
      </c>
    </row>
    <row r="134" spans="1:7" ht="75" x14ac:dyDescent="0.25">
      <c r="A134" s="242">
        <v>99</v>
      </c>
      <c r="B134" s="242" t="s">
        <v>898</v>
      </c>
      <c r="C134" s="285" t="s">
        <v>17</v>
      </c>
      <c r="D134" s="242" t="s">
        <v>897</v>
      </c>
      <c r="E134" s="242" t="s">
        <v>899</v>
      </c>
      <c r="F134" s="276">
        <v>0.15</v>
      </c>
      <c r="G134" s="279" t="s">
        <v>900</v>
      </c>
    </row>
    <row r="135" spans="1:7" ht="60" x14ac:dyDescent="0.25">
      <c r="A135" s="242">
        <v>100</v>
      </c>
      <c r="B135" s="242" t="s">
        <v>902</v>
      </c>
      <c r="C135" s="285" t="s">
        <v>17</v>
      </c>
      <c r="D135" s="242" t="s">
        <v>901</v>
      </c>
      <c r="E135" s="242" t="s">
        <v>903</v>
      </c>
      <c r="F135" s="276">
        <v>0.25</v>
      </c>
      <c r="G135" s="279" t="s">
        <v>748</v>
      </c>
    </row>
    <row r="136" spans="1:7" ht="60" x14ac:dyDescent="0.25">
      <c r="A136" s="242">
        <v>101</v>
      </c>
      <c r="B136" s="242" t="s">
        <v>902</v>
      </c>
      <c r="C136" s="285" t="s">
        <v>17</v>
      </c>
      <c r="D136" s="242" t="s">
        <v>904</v>
      </c>
      <c r="E136" s="242" t="s">
        <v>905</v>
      </c>
      <c r="F136" s="288">
        <v>0.33</v>
      </c>
      <c r="G136" s="279" t="s">
        <v>760</v>
      </c>
    </row>
    <row r="137" spans="1:7" ht="60" x14ac:dyDescent="0.25">
      <c r="A137" s="242">
        <v>102</v>
      </c>
      <c r="B137" s="242" t="s">
        <v>907</v>
      </c>
      <c r="C137" s="285" t="s">
        <v>17</v>
      </c>
      <c r="D137" s="242" t="s">
        <v>906</v>
      </c>
      <c r="E137" s="242" t="s">
        <v>908</v>
      </c>
      <c r="F137" s="288">
        <v>0.2</v>
      </c>
      <c r="G137" s="279" t="s">
        <v>909</v>
      </c>
    </row>
    <row r="138" spans="1:7" ht="60" x14ac:dyDescent="0.25">
      <c r="A138" s="242">
        <v>103</v>
      </c>
      <c r="B138" s="242" t="s">
        <v>907</v>
      </c>
      <c r="C138" s="285" t="s">
        <v>17</v>
      </c>
      <c r="D138" s="242" t="s">
        <v>910</v>
      </c>
      <c r="E138" s="242" t="s">
        <v>911</v>
      </c>
      <c r="F138" s="276">
        <v>0.3</v>
      </c>
      <c r="G138" s="279" t="s">
        <v>912</v>
      </c>
    </row>
    <row r="139" spans="1:7" ht="135" x14ac:dyDescent="0.25">
      <c r="A139" s="242">
        <v>104</v>
      </c>
      <c r="B139" s="242" t="s">
        <v>914</v>
      </c>
      <c r="C139" s="285" t="s">
        <v>17</v>
      </c>
      <c r="D139" s="242" t="s">
        <v>913</v>
      </c>
      <c r="E139" s="242" t="s">
        <v>915</v>
      </c>
      <c r="F139" s="276">
        <v>0.25</v>
      </c>
      <c r="G139" s="279" t="s">
        <v>916</v>
      </c>
    </row>
    <row r="140" spans="1:7" ht="135" x14ac:dyDescent="0.25">
      <c r="A140" s="242">
        <v>105</v>
      </c>
      <c r="B140" s="242" t="s">
        <v>918</v>
      </c>
      <c r="C140" s="285" t="s">
        <v>17</v>
      </c>
      <c r="D140" s="242" t="s">
        <v>917</v>
      </c>
      <c r="E140" s="242" t="s">
        <v>919</v>
      </c>
      <c r="F140" s="276">
        <v>0.15</v>
      </c>
      <c r="G140" s="279" t="s">
        <v>920</v>
      </c>
    </row>
    <row r="141" spans="1:7" ht="135" x14ac:dyDescent="0.25">
      <c r="A141" s="242">
        <v>106</v>
      </c>
      <c r="B141" s="242" t="s">
        <v>922</v>
      </c>
      <c r="C141" s="285" t="s">
        <v>17</v>
      </c>
      <c r="D141" s="242" t="s">
        <v>921</v>
      </c>
      <c r="E141" s="242" t="s">
        <v>923</v>
      </c>
      <c r="F141" s="276">
        <v>0.25</v>
      </c>
      <c r="G141" s="279" t="s">
        <v>924</v>
      </c>
    </row>
    <row r="142" spans="1:7" ht="135" x14ac:dyDescent="0.25">
      <c r="A142" s="242">
        <v>107</v>
      </c>
      <c r="B142" s="242" t="s">
        <v>926</v>
      </c>
      <c r="C142" s="285" t="s">
        <v>17</v>
      </c>
      <c r="D142" s="242" t="s">
        <v>925</v>
      </c>
      <c r="E142" s="242" t="s">
        <v>927</v>
      </c>
      <c r="F142" s="276">
        <v>0.2</v>
      </c>
      <c r="G142" s="279" t="s">
        <v>928</v>
      </c>
    </row>
    <row r="143" spans="1:7" ht="135" x14ac:dyDescent="0.25">
      <c r="A143" s="242">
        <v>108</v>
      </c>
      <c r="B143" s="242" t="s">
        <v>930</v>
      </c>
      <c r="C143" s="285" t="s">
        <v>17</v>
      </c>
      <c r="D143" s="242" t="s">
        <v>929</v>
      </c>
      <c r="E143" s="242" t="s">
        <v>931</v>
      </c>
      <c r="F143" s="276">
        <v>0.3</v>
      </c>
      <c r="G143" s="279" t="s">
        <v>932</v>
      </c>
    </row>
    <row r="144" spans="1:7" ht="135" x14ac:dyDescent="0.25">
      <c r="A144" s="242">
        <v>109</v>
      </c>
      <c r="B144" s="242" t="s">
        <v>930</v>
      </c>
      <c r="C144" s="285" t="s">
        <v>17</v>
      </c>
      <c r="D144" s="242" t="s">
        <v>933</v>
      </c>
      <c r="E144" s="242" t="s">
        <v>934</v>
      </c>
      <c r="F144" s="276">
        <v>0.4</v>
      </c>
      <c r="G144" s="279" t="s">
        <v>935</v>
      </c>
    </row>
    <row r="145" spans="1:7" ht="225" x14ac:dyDescent="0.25">
      <c r="A145" s="242">
        <v>110</v>
      </c>
      <c r="B145" s="242" t="s">
        <v>937</v>
      </c>
      <c r="C145" s="285" t="s">
        <v>17</v>
      </c>
      <c r="D145" s="242" t="s">
        <v>936</v>
      </c>
      <c r="E145" s="242" t="s">
        <v>938</v>
      </c>
      <c r="F145" s="276">
        <v>0.25</v>
      </c>
      <c r="G145" s="279" t="s">
        <v>939</v>
      </c>
    </row>
    <row r="146" spans="1:7" ht="135" x14ac:dyDescent="0.25">
      <c r="A146" s="242">
        <v>111</v>
      </c>
      <c r="B146" s="242" t="s">
        <v>937</v>
      </c>
      <c r="C146" s="285" t="s">
        <v>17</v>
      </c>
      <c r="D146" s="242" t="s">
        <v>940</v>
      </c>
      <c r="E146" s="242" t="s">
        <v>941</v>
      </c>
      <c r="F146" s="276">
        <v>0.15</v>
      </c>
      <c r="G146" s="279" t="s">
        <v>935</v>
      </c>
    </row>
    <row r="147" spans="1:7" ht="135" x14ac:dyDescent="0.25">
      <c r="A147" s="242">
        <v>112</v>
      </c>
      <c r="B147" s="242" t="s">
        <v>943</v>
      </c>
      <c r="C147" s="285" t="s">
        <v>17</v>
      </c>
      <c r="D147" s="242" t="s">
        <v>942</v>
      </c>
      <c r="E147" s="242" t="s">
        <v>944</v>
      </c>
      <c r="F147" s="276">
        <v>0.2</v>
      </c>
      <c r="G147" s="279" t="s">
        <v>1015</v>
      </c>
    </row>
    <row r="148" spans="1:7" ht="135" x14ac:dyDescent="0.25">
      <c r="A148" s="242">
        <v>113</v>
      </c>
      <c r="B148" s="242" t="s">
        <v>1211</v>
      </c>
      <c r="C148" s="285" t="s">
        <v>19</v>
      </c>
      <c r="D148" s="242" t="s">
        <v>1212</v>
      </c>
      <c r="E148" s="242" t="s">
        <v>985</v>
      </c>
      <c r="F148" s="276">
        <v>0.2</v>
      </c>
      <c r="G148" s="279" t="s">
        <v>986</v>
      </c>
    </row>
    <row r="149" spans="1:7" ht="135" x14ac:dyDescent="0.25">
      <c r="A149" s="242">
        <v>114</v>
      </c>
      <c r="B149" s="242" t="s">
        <v>1213</v>
      </c>
      <c r="C149" s="285" t="s">
        <v>19</v>
      </c>
      <c r="D149" s="242" t="s">
        <v>1214</v>
      </c>
      <c r="E149" s="242" t="s">
        <v>987</v>
      </c>
      <c r="F149" s="276">
        <v>0.3</v>
      </c>
      <c r="G149" s="279" t="s">
        <v>988</v>
      </c>
    </row>
    <row r="150" spans="1:7" ht="135" x14ac:dyDescent="0.25">
      <c r="A150" s="242">
        <v>115</v>
      </c>
      <c r="B150" s="242" t="s">
        <v>1215</v>
      </c>
      <c r="C150" s="285" t="s">
        <v>17</v>
      </c>
      <c r="D150" s="242" t="s">
        <v>1216</v>
      </c>
      <c r="E150" s="242" t="s">
        <v>989</v>
      </c>
      <c r="F150" s="276">
        <v>0.3</v>
      </c>
      <c r="G150" s="279" t="s">
        <v>990</v>
      </c>
    </row>
    <row r="151" spans="1:7" ht="135" x14ac:dyDescent="0.25">
      <c r="A151" s="242">
        <v>116</v>
      </c>
      <c r="B151" s="242" t="s">
        <v>1217</v>
      </c>
      <c r="C151" s="285" t="s">
        <v>17</v>
      </c>
      <c r="D151" s="242" t="s">
        <v>1218</v>
      </c>
      <c r="E151" s="242" t="s">
        <v>991</v>
      </c>
      <c r="F151" s="276">
        <v>0.2</v>
      </c>
      <c r="G151" s="279" t="s">
        <v>992</v>
      </c>
    </row>
    <row r="152" spans="1:7" ht="135" x14ac:dyDescent="0.25">
      <c r="A152" s="242">
        <v>117</v>
      </c>
      <c r="B152" s="242" t="s">
        <v>1219</v>
      </c>
      <c r="C152" s="285" t="s">
        <v>19</v>
      </c>
      <c r="D152" s="242" t="s">
        <v>1220</v>
      </c>
      <c r="E152" s="242" t="s">
        <v>993</v>
      </c>
      <c r="F152" s="276">
        <v>0.2</v>
      </c>
      <c r="G152" s="279" t="s">
        <v>994</v>
      </c>
    </row>
    <row r="153" spans="1:7" ht="135" x14ac:dyDescent="0.25">
      <c r="A153" s="242">
        <v>118</v>
      </c>
      <c r="B153" s="242" t="s">
        <v>1221</v>
      </c>
      <c r="C153" s="285" t="s">
        <v>17</v>
      </c>
      <c r="D153" s="242" t="s">
        <v>1222</v>
      </c>
      <c r="E153" s="242" t="s">
        <v>995</v>
      </c>
      <c r="F153" s="276">
        <v>0.25</v>
      </c>
      <c r="G153" s="279" t="s">
        <v>996</v>
      </c>
    </row>
    <row r="154" spans="1:7" ht="135" x14ac:dyDescent="0.25">
      <c r="A154" s="242">
        <v>119</v>
      </c>
      <c r="B154" s="242" t="s">
        <v>1223</v>
      </c>
      <c r="C154" s="285" t="s">
        <v>17</v>
      </c>
      <c r="D154" s="242" t="s">
        <v>1224</v>
      </c>
      <c r="E154" s="242" t="s">
        <v>997</v>
      </c>
      <c r="F154" s="276">
        <v>0.2</v>
      </c>
      <c r="G154" s="279" t="s">
        <v>998</v>
      </c>
    </row>
    <row r="155" spans="1:7" ht="135" x14ac:dyDescent="0.25">
      <c r="A155" s="242">
        <v>120</v>
      </c>
      <c r="B155" s="242" t="s">
        <v>1225</v>
      </c>
      <c r="C155" s="285" t="s">
        <v>17</v>
      </c>
      <c r="D155" s="242" t="s">
        <v>1226</v>
      </c>
      <c r="E155" s="242" t="s">
        <v>999</v>
      </c>
      <c r="F155" s="276">
        <v>0.25</v>
      </c>
      <c r="G155" s="279" t="s">
        <v>1000</v>
      </c>
    </row>
    <row r="156" spans="1:7" ht="135" x14ac:dyDescent="0.25">
      <c r="A156" s="242">
        <v>121</v>
      </c>
      <c r="B156" s="242" t="s">
        <v>1227</v>
      </c>
      <c r="C156" s="285" t="s">
        <v>17</v>
      </c>
      <c r="D156" s="242" t="s">
        <v>1228</v>
      </c>
      <c r="E156" s="242" t="s">
        <v>1001</v>
      </c>
      <c r="F156" s="276">
        <v>0.25</v>
      </c>
      <c r="G156" s="279" t="s">
        <v>1002</v>
      </c>
    </row>
    <row r="157" spans="1:7" ht="135" x14ac:dyDescent="0.25">
      <c r="A157" s="242">
        <v>122</v>
      </c>
      <c r="B157" s="242" t="s">
        <v>1229</v>
      </c>
      <c r="C157" s="285" t="s">
        <v>17</v>
      </c>
      <c r="D157" s="242" t="s">
        <v>1230</v>
      </c>
      <c r="E157" s="242" t="s">
        <v>1003</v>
      </c>
      <c r="F157" s="276">
        <v>0.15</v>
      </c>
      <c r="G157" s="279" t="s">
        <v>1004</v>
      </c>
    </row>
    <row r="158" spans="1:7" ht="135" x14ac:dyDescent="0.25">
      <c r="A158" s="242">
        <v>123</v>
      </c>
      <c r="B158" s="242" t="s">
        <v>1231</v>
      </c>
      <c r="C158" s="285" t="s">
        <v>17</v>
      </c>
      <c r="D158" s="242" t="s">
        <v>1232</v>
      </c>
      <c r="E158" s="242" t="s">
        <v>1005</v>
      </c>
      <c r="F158" s="276">
        <v>0.15</v>
      </c>
      <c r="G158" s="279" t="s">
        <v>1006</v>
      </c>
    </row>
    <row r="159" spans="1:7" ht="135" x14ac:dyDescent="0.25">
      <c r="A159" s="242">
        <v>124</v>
      </c>
      <c r="B159" s="242" t="s">
        <v>1233</v>
      </c>
      <c r="C159" s="285" t="s">
        <v>17</v>
      </c>
      <c r="D159" s="242" t="s">
        <v>1234</v>
      </c>
      <c r="E159" s="242" t="s">
        <v>1007</v>
      </c>
      <c r="F159" s="276">
        <v>0.25</v>
      </c>
      <c r="G159" s="279" t="s">
        <v>1008</v>
      </c>
    </row>
    <row r="160" spans="1:7" ht="135" x14ac:dyDescent="0.25">
      <c r="A160" s="242">
        <v>125</v>
      </c>
      <c r="B160" s="242" t="s">
        <v>1233</v>
      </c>
      <c r="C160" s="285" t="s">
        <v>17</v>
      </c>
      <c r="D160" s="242" t="s">
        <v>1235</v>
      </c>
      <c r="E160" s="242" t="s">
        <v>1010</v>
      </c>
      <c r="F160" s="276">
        <v>0.2</v>
      </c>
      <c r="G160" s="279" t="s">
        <v>1009</v>
      </c>
    </row>
    <row r="161" spans="1:7" ht="135" x14ac:dyDescent="0.25">
      <c r="A161" s="242">
        <v>126</v>
      </c>
      <c r="B161" s="242" t="s">
        <v>918</v>
      </c>
      <c r="C161" s="285" t="s">
        <v>17</v>
      </c>
      <c r="D161" s="242" t="s">
        <v>917</v>
      </c>
      <c r="E161" s="242" t="s">
        <v>919</v>
      </c>
      <c r="F161" s="276">
        <v>0.2</v>
      </c>
      <c r="G161" s="279" t="s">
        <v>920</v>
      </c>
    </row>
    <row r="162" spans="1:7" ht="135" x14ac:dyDescent="0.25">
      <c r="A162" s="242">
        <v>127</v>
      </c>
      <c r="B162" s="242" t="s">
        <v>922</v>
      </c>
      <c r="C162" s="285" t="s">
        <v>17</v>
      </c>
      <c r="D162" s="242" t="s">
        <v>921</v>
      </c>
      <c r="E162" s="242" t="s">
        <v>923</v>
      </c>
      <c r="F162" s="276">
        <v>0.25</v>
      </c>
      <c r="G162" s="279" t="s">
        <v>924</v>
      </c>
    </row>
    <row r="163" spans="1:7" ht="135" x14ac:dyDescent="0.25">
      <c r="A163" s="242">
        <v>128</v>
      </c>
      <c r="B163" s="242" t="s">
        <v>1236</v>
      </c>
      <c r="C163" s="285" t="s">
        <v>17</v>
      </c>
      <c r="D163" s="242" t="s">
        <v>1237</v>
      </c>
      <c r="E163" s="242" t="s">
        <v>1011</v>
      </c>
      <c r="F163" s="276">
        <v>0.2</v>
      </c>
      <c r="G163" s="279" t="s">
        <v>1012</v>
      </c>
    </row>
    <row r="164" spans="1:7" ht="135" x14ac:dyDescent="0.25">
      <c r="A164" s="242">
        <v>129</v>
      </c>
      <c r="B164" s="242" t="s">
        <v>1238</v>
      </c>
      <c r="C164" s="285" t="s">
        <v>17</v>
      </c>
      <c r="D164" s="242" t="s">
        <v>1239</v>
      </c>
      <c r="E164" s="242" t="s">
        <v>1013</v>
      </c>
      <c r="F164" s="276">
        <v>0.25</v>
      </c>
      <c r="G164" s="279" t="s">
        <v>1014</v>
      </c>
    </row>
    <row r="165" spans="1:7" ht="135" x14ac:dyDescent="0.25">
      <c r="A165" s="242">
        <v>130</v>
      </c>
      <c r="B165" s="242" t="s">
        <v>926</v>
      </c>
      <c r="C165" s="285" t="s">
        <v>17</v>
      </c>
      <c r="D165" s="242" t="s">
        <v>925</v>
      </c>
      <c r="E165" s="242" t="s">
        <v>927</v>
      </c>
      <c r="F165" s="276">
        <v>0.25</v>
      </c>
      <c r="G165" s="279" t="s">
        <v>928</v>
      </c>
    </row>
    <row r="166" spans="1:7" ht="135" x14ac:dyDescent="0.25">
      <c r="A166" s="242">
        <v>131</v>
      </c>
      <c r="B166" s="242" t="s">
        <v>1240</v>
      </c>
      <c r="C166" s="285" t="s">
        <v>17</v>
      </c>
      <c r="D166" s="242" t="s">
        <v>1241</v>
      </c>
      <c r="E166" s="242" t="s">
        <v>944</v>
      </c>
      <c r="F166" s="276">
        <v>0.25</v>
      </c>
      <c r="G166" s="279" t="s">
        <v>1015</v>
      </c>
    </row>
    <row r="167" spans="1:7" ht="135" x14ac:dyDescent="0.25">
      <c r="A167" s="242">
        <v>132</v>
      </c>
      <c r="B167" s="242" t="s">
        <v>1242</v>
      </c>
      <c r="C167" s="285" t="s">
        <v>17</v>
      </c>
      <c r="D167" s="242" t="s">
        <v>1243</v>
      </c>
      <c r="E167" s="242" t="s">
        <v>1017</v>
      </c>
      <c r="F167" s="276">
        <v>0.2</v>
      </c>
      <c r="G167" s="279" t="s">
        <v>1016</v>
      </c>
    </row>
    <row r="168" spans="1:7" ht="135" x14ac:dyDescent="0.25">
      <c r="A168" s="242">
        <v>133</v>
      </c>
      <c r="B168" s="242" t="s">
        <v>1244</v>
      </c>
      <c r="C168" s="285" t="s">
        <v>17</v>
      </c>
      <c r="D168" s="242" t="s">
        <v>1245</v>
      </c>
      <c r="E168" s="242" t="s">
        <v>1019</v>
      </c>
      <c r="F168" s="276">
        <v>0.25</v>
      </c>
      <c r="G168" s="279" t="s">
        <v>1018</v>
      </c>
    </row>
    <row r="169" spans="1:7" ht="75" x14ac:dyDescent="0.25">
      <c r="A169" s="242">
        <v>134</v>
      </c>
      <c r="B169" s="242" t="s">
        <v>1246</v>
      </c>
      <c r="C169" s="285" t="s">
        <v>17</v>
      </c>
      <c r="D169" s="242" t="s">
        <v>1247</v>
      </c>
      <c r="E169" s="242" t="s">
        <v>1248</v>
      </c>
      <c r="F169" s="276">
        <v>0.25</v>
      </c>
      <c r="G169" s="279" t="s">
        <v>1249</v>
      </c>
    </row>
    <row r="170" spans="1:7" ht="90" x14ac:dyDescent="0.25">
      <c r="A170" s="242">
        <v>135</v>
      </c>
      <c r="B170" s="324" t="s">
        <v>1250</v>
      </c>
      <c r="C170" s="325" t="s">
        <v>17</v>
      </c>
      <c r="D170" s="324" t="s">
        <v>1251</v>
      </c>
      <c r="E170" s="324" t="s">
        <v>1252</v>
      </c>
      <c r="F170" s="326">
        <v>0.5</v>
      </c>
      <c r="G170" s="279" t="s">
        <v>1349</v>
      </c>
    </row>
    <row r="171" spans="1:7" x14ac:dyDescent="0.25">
      <c r="A171" s="242"/>
      <c r="B171" s="242"/>
      <c r="C171" s="285"/>
      <c r="D171" s="242"/>
      <c r="E171" s="286"/>
      <c r="F171" s="276"/>
      <c r="G171" s="283"/>
    </row>
    <row r="173" spans="1:7" ht="51.6" customHeight="1" x14ac:dyDescent="0.25">
      <c r="A173" s="486" t="s">
        <v>436</v>
      </c>
      <c r="B173" s="486"/>
      <c r="C173" s="486"/>
      <c r="D173" s="486"/>
      <c r="E173" s="486"/>
      <c r="F173" s="486"/>
      <c r="G173" s="486"/>
    </row>
    <row r="174" spans="1:7" ht="28.9" customHeight="1" x14ac:dyDescent="0.25">
      <c r="A174" s="486" t="s">
        <v>437</v>
      </c>
      <c r="B174" s="486"/>
      <c r="C174" s="486"/>
      <c r="D174" s="486"/>
      <c r="E174" s="486"/>
      <c r="F174" s="486"/>
      <c r="G174" s="486"/>
    </row>
  </sheetData>
  <mergeCells count="10">
    <mergeCell ref="A174:G174"/>
    <mergeCell ref="A2:F2"/>
    <mergeCell ref="A4:F4"/>
    <mergeCell ref="A7:G7"/>
    <mergeCell ref="A11:G11"/>
    <mergeCell ref="E3:G3"/>
    <mergeCell ref="A16:G16"/>
    <mergeCell ref="A19:G19"/>
    <mergeCell ref="A35:G35"/>
    <mergeCell ref="A173:G173"/>
  </mergeCells>
  <hyperlinks>
    <hyperlink ref="G24" r:id="rId1"/>
    <hyperlink ref="D26" r:id="rId2" display="http://elibrary.ru/item.asp?id=23762118"/>
    <hyperlink ref="D23" r:id="rId3" display="http://elibrary.ru/item.asp?id=23801316"/>
    <hyperlink ref="G49" r:id="rId4"/>
    <hyperlink ref="E61" r:id="rId5" display="http://elibrary.ru/item.asp?id=23620970"/>
    <hyperlink ref="D63" r:id="rId6" display="http://elibrary.ru/item.asp?id=24190780"/>
    <hyperlink ref="E60" r:id="rId7" display="http://elibrary.ru/item.asp?id=23130822"/>
    <hyperlink ref="G27" r:id="rId8"/>
    <hyperlink ref="G107" r:id="rId9"/>
    <hyperlink ref="G108" r:id="rId10"/>
    <hyperlink ref="G106" r:id="rId11"/>
    <hyperlink ref="G104" r:id="rId12"/>
    <hyperlink ref="G105" r:id="rId13"/>
    <hyperlink ref="G103" r:id="rId14"/>
    <hyperlink ref="G102" r:id="rId15"/>
    <hyperlink ref="G90" r:id="rId16"/>
    <hyperlink ref="G100" r:id="rId17"/>
    <hyperlink ref="G92" r:id="rId18"/>
    <hyperlink ref="G89" r:id="rId19"/>
    <hyperlink ref="G88" r:id="rId20"/>
    <hyperlink ref="G91" r:id="rId21"/>
    <hyperlink ref="G93" r:id="rId22"/>
    <hyperlink ref="G87" r:id="rId23"/>
    <hyperlink ref="G98" r:id="rId24"/>
    <hyperlink ref="G99" r:id="rId25"/>
    <hyperlink ref="G110" r:id="rId26"/>
    <hyperlink ref="G111" r:id="rId27"/>
    <hyperlink ref="G94" r:id="rId28"/>
    <hyperlink ref="G95" r:id="rId29"/>
    <hyperlink ref="G96" r:id="rId30"/>
    <hyperlink ref="G97" r:id="rId31"/>
    <hyperlink ref="G29" r:id="rId32"/>
    <hyperlink ref="G30" r:id="rId33"/>
    <hyperlink ref="G31" r:id="rId34"/>
    <hyperlink ref="G28" r:id="rId35"/>
    <hyperlink ref="G8" r:id="rId36"/>
    <hyperlink ref="G33" r:id="rId37"/>
    <hyperlink ref="G129" r:id="rId38"/>
    <hyperlink ref="G130" r:id="rId39"/>
    <hyperlink ref="G131" r:id="rId40"/>
    <hyperlink ref="G132" r:id="rId41"/>
    <hyperlink ref="G133" r:id="rId42"/>
    <hyperlink ref="G134" r:id="rId43"/>
    <hyperlink ref="G135" r:id="rId44"/>
    <hyperlink ref="G136" r:id="rId45"/>
    <hyperlink ref="G137" r:id="rId46"/>
    <hyperlink ref="G138" r:id="rId47" display="http://elibrary.ru/item.asp?id=23374968"/>
    <hyperlink ref="G139" r:id="rId48"/>
    <hyperlink ref="G140" r:id="rId49"/>
    <hyperlink ref="G141" r:id="rId50"/>
    <hyperlink ref="G142" r:id="rId51"/>
    <hyperlink ref="G143" r:id="rId52"/>
    <hyperlink ref="G144" r:id="rId53"/>
    <hyperlink ref="G145" r:id="rId54"/>
    <hyperlink ref="G146" r:id="rId55"/>
    <hyperlink ref="B153" r:id="rId56" tooltip="Список публикаций этого автора" display="http://elibrary.ru/author_items.asp?authorid=623599"/>
    <hyperlink ref="B154" r:id="rId57" tooltip="Список публикаций этого автора" display="http://elibrary.ru/author_items.asp?authorid=582800"/>
    <hyperlink ref="B156" r:id="rId58" tooltip="Список публикаций этого автора" display="http://elibrary.ru/author_items.asp?authorid=695289"/>
    <hyperlink ref="G161" r:id="rId59"/>
    <hyperlink ref="G162" r:id="rId60"/>
    <hyperlink ref="G163" r:id="rId61"/>
    <hyperlink ref="G164" r:id="rId62"/>
    <hyperlink ref="G165" r:id="rId63"/>
    <hyperlink ref="G166" r:id="rId64"/>
    <hyperlink ref="G167" r:id="rId65"/>
    <hyperlink ref="G168" r:id="rId66"/>
    <hyperlink ref="G44" r:id="rId67"/>
    <hyperlink ref="G169" r:id="rId68"/>
    <hyperlink ref="G147" r:id="rId69"/>
    <hyperlink ref="G128" r:id="rId70"/>
    <hyperlink ref="G127" r:id="rId71"/>
    <hyperlink ref="G126" r:id="rId72"/>
    <hyperlink ref="G113" r:id="rId73"/>
    <hyperlink ref="G114" r:id="rId74"/>
    <hyperlink ref="G118" r:id="rId75"/>
    <hyperlink ref="G119" r:id="rId76"/>
    <hyperlink ref="G120" r:id="rId77"/>
    <hyperlink ref="G121" r:id="rId78"/>
    <hyperlink ref="G122" r:id="rId79"/>
    <hyperlink ref="G123" r:id="rId80"/>
    <hyperlink ref="G50" r:id="rId81"/>
    <hyperlink ref="G51" r:id="rId82"/>
    <hyperlink ref="G53" r:id="rId83"/>
    <hyperlink ref="G54" r:id="rId84"/>
    <hyperlink ref="G55" r:id="rId85"/>
    <hyperlink ref="G56" r:id="rId86"/>
    <hyperlink ref="G57" r:id="rId87"/>
    <hyperlink ref="G58" r:id="rId88"/>
    <hyperlink ref="G59" r:id="rId89"/>
    <hyperlink ref="G63" r:id="rId90"/>
    <hyperlink ref="G64" r:id="rId91"/>
    <hyperlink ref="G65" r:id="rId92"/>
    <hyperlink ref="G66" r:id="rId93"/>
    <hyperlink ref="G67" r:id="rId94"/>
    <hyperlink ref="G68" r:id="rId95"/>
    <hyperlink ref="G69" r:id="rId96"/>
    <hyperlink ref="G70" r:id="rId97"/>
    <hyperlink ref="G71" r:id="rId98"/>
    <hyperlink ref="G72" r:id="rId99"/>
    <hyperlink ref="G73" r:id="rId100"/>
    <hyperlink ref="G74" r:id="rId101"/>
    <hyperlink ref="G75" r:id="rId102"/>
    <hyperlink ref="G76" r:id="rId103"/>
    <hyperlink ref="G77" r:id="rId104"/>
    <hyperlink ref="G78" r:id="rId105"/>
    <hyperlink ref="G79" r:id="rId106"/>
    <hyperlink ref="G80" r:id="rId107"/>
    <hyperlink ref="G81" r:id="rId108"/>
    <hyperlink ref="G82" r:id="rId109"/>
    <hyperlink ref="G85" r:id="rId110"/>
    <hyperlink ref="G125" r:id="rId111"/>
    <hyperlink ref="G124" r:id="rId112"/>
    <hyperlink ref="G116" r:id="rId113"/>
    <hyperlink ref="G117" r:id="rId114"/>
    <hyperlink ref="G115" r:id="rId115"/>
    <hyperlink ref="G32" r:id="rId116"/>
    <hyperlink ref="G25" r:id="rId117"/>
    <hyperlink ref="D61" r:id="rId118" display="http://elibrary.ru/item.asp?id=23621057"/>
    <hyperlink ref="D60" r:id="rId119" display="http://elibrary.ru/item.asp?id=23291149"/>
    <hyperlink ref="G12" r:id="rId120"/>
    <hyperlink ref="G13" r:id="rId121"/>
    <hyperlink ref="G14" r:id="rId122"/>
    <hyperlink ref="G21" r:id="rId123"/>
    <hyperlink ref="G22" r:id="rId124"/>
    <hyperlink ref="G23" r:id="rId125"/>
    <hyperlink ref="G26" r:id="rId126"/>
    <hyperlink ref="G36" r:id="rId127"/>
    <hyperlink ref="G37" r:id="rId128"/>
    <hyperlink ref="G38" r:id="rId129"/>
    <hyperlink ref="G39" r:id="rId130"/>
    <hyperlink ref="G46" r:id="rId131"/>
    <hyperlink ref="G47" r:id="rId132"/>
    <hyperlink ref="G48" r:id="rId133"/>
    <hyperlink ref="G170" r:id="rId134"/>
    <hyperlink ref="G83" r:id="rId135"/>
    <hyperlink ref="G84" r:id="rId136"/>
    <hyperlink ref="G86" r:id="rId137"/>
    <hyperlink ref="G17" r:id="rId138"/>
    <hyperlink ref="G20" r:id="rId139"/>
    <hyperlink ref="G9" r:id="rId140"/>
  </hyperlinks>
  <pageMargins left="0.70866141732283472" right="0.70866141732283472" top="0.74803149606299213" bottom="0.74803149606299213" header="0.31496062992125984" footer="0.31496062992125984"/>
  <pageSetup paperSize="9" orientation="landscape" r:id="rId14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0" workbookViewId="0">
      <selection activeCell="C22" sqref="C22"/>
    </sheetView>
  </sheetViews>
  <sheetFormatPr defaultColWidth="8.85546875" defaultRowHeight="15.75" x14ac:dyDescent="0.25"/>
  <cols>
    <col min="1" max="1" width="51.42578125" style="15" customWidth="1"/>
    <col min="2" max="2" width="13" style="15" customWidth="1"/>
    <col min="3" max="3" width="14.28515625" style="15" customWidth="1"/>
    <col min="4" max="4" width="12.7109375" style="15" customWidth="1"/>
    <col min="5" max="9" width="8.85546875" style="15"/>
  </cols>
  <sheetData>
    <row r="1" spans="1:9" s="17" customFormat="1" ht="59.25" customHeight="1" x14ac:dyDescent="0.25">
      <c r="A1" s="390" t="s">
        <v>453</v>
      </c>
      <c r="B1" s="390"/>
      <c r="C1" s="390"/>
      <c r="D1" s="390"/>
      <c r="E1" s="15"/>
      <c r="F1" s="15"/>
      <c r="G1" s="15"/>
      <c r="H1" s="15"/>
      <c r="I1" s="15"/>
    </row>
    <row r="3" spans="1:9" ht="53.1" customHeight="1" x14ac:dyDescent="0.25">
      <c r="A3" s="143" t="s">
        <v>58</v>
      </c>
      <c r="B3" s="143" t="s">
        <v>7</v>
      </c>
      <c r="C3" s="143" t="s">
        <v>59</v>
      </c>
      <c r="D3" s="164"/>
    </row>
    <row r="4" spans="1:9" ht="34.5" customHeight="1" x14ac:dyDescent="0.25">
      <c r="A4" s="103"/>
      <c r="B4" s="103"/>
      <c r="C4" s="103"/>
      <c r="D4" s="139"/>
    </row>
    <row r="5" spans="1:9" ht="34.5" customHeight="1" x14ac:dyDescent="0.25">
      <c r="A5" s="103"/>
      <c r="B5" s="103"/>
      <c r="C5" s="103"/>
      <c r="D5" s="139"/>
    </row>
    <row r="6" spans="1:9" ht="24.75" customHeight="1" x14ac:dyDescent="0.25">
      <c r="A6" s="101"/>
      <c r="B6" s="101"/>
      <c r="C6" s="101"/>
      <c r="D6" s="165"/>
    </row>
    <row r="8" spans="1:9" x14ac:dyDescent="0.25">
      <c r="A8" s="389" t="s">
        <v>352</v>
      </c>
      <c r="B8" s="389"/>
      <c r="C8" s="389"/>
      <c r="D8" s="389"/>
    </row>
    <row r="10" spans="1:9" ht="34.5" customHeight="1" x14ac:dyDescent="0.25">
      <c r="A10" s="14" t="s">
        <v>60</v>
      </c>
      <c r="B10" s="14" t="s">
        <v>7</v>
      </c>
      <c r="C10" s="143" t="s">
        <v>61</v>
      </c>
      <c r="D10" s="164"/>
    </row>
    <row r="11" spans="1:9" ht="43.5" customHeight="1" x14ac:dyDescent="0.25">
      <c r="A11" s="218" t="s">
        <v>538</v>
      </c>
      <c r="B11" s="103" t="s">
        <v>9</v>
      </c>
      <c r="C11" s="235" t="s">
        <v>981</v>
      </c>
      <c r="D11" s="164"/>
    </row>
    <row r="12" spans="1:9" ht="18" customHeight="1" x14ac:dyDescent="0.25">
      <c r="A12" s="218" t="s">
        <v>539</v>
      </c>
      <c r="B12" s="103" t="s">
        <v>10</v>
      </c>
      <c r="C12" s="235" t="s">
        <v>982</v>
      </c>
      <c r="D12" s="164"/>
    </row>
    <row r="13" spans="1:9" ht="19.350000000000001" customHeight="1" x14ac:dyDescent="0.25">
      <c r="A13" s="218" t="s">
        <v>540</v>
      </c>
      <c r="B13" s="103" t="s">
        <v>11</v>
      </c>
      <c r="C13" s="235" t="s">
        <v>983</v>
      </c>
      <c r="D13" s="164"/>
    </row>
    <row r="14" spans="1:9" ht="30" x14ac:dyDescent="0.25">
      <c r="A14" s="218" t="s">
        <v>541</v>
      </c>
      <c r="B14" s="103" t="s">
        <v>12</v>
      </c>
      <c r="C14" s="235" t="s">
        <v>980</v>
      </c>
      <c r="D14" s="164"/>
    </row>
    <row r="15" spans="1:9" x14ac:dyDescent="0.25">
      <c r="A15" s="218" t="s">
        <v>542</v>
      </c>
      <c r="B15" s="103" t="s">
        <v>13</v>
      </c>
      <c r="C15" s="235" t="s">
        <v>21</v>
      </c>
      <c r="D15" s="164"/>
    </row>
    <row r="16" spans="1:9" ht="45" x14ac:dyDescent="0.25">
      <c r="A16" s="218" t="s">
        <v>543</v>
      </c>
      <c r="B16" s="103" t="s">
        <v>14</v>
      </c>
      <c r="C16" s="235" t="s">
        <v>22</v>
      </c>
      <c r="D16" s="164"/>
    </row>
    <row r="17" spans="1:4" ht="45" x14ac:dyDescent="0.25">
      <c r="A17" s="219" t="s">
        <v>544</v>
      </c>
      <c r="B17" s="103" t="s">
        <v>15</v>
      </c>
      <c r="C17" s="235" t="s">
        <v>977</v>
      </c>
      <c r="D17" s="164"/>
    </row>
    <row r="18" spans="1:4" ht="45" x14ac:dyDescent="0.25">
      <c r="A18" s="218" t="s">
        <v>545</v>
      </c>
      <c r="B18" s="103" t="s">
        <v>16</v>
      </c>
      <c r="C18" s="235" t="s">
        <v>1290</v>
      </c>
      <c r="D18" s="164"/>
    </row>
    <row r="19" spans="1:4" ht="30" x14ac:dyDescent="0.25">
      <c r="A19" s="218" t="s">
        <v>546</v>
      </c>
      <c r="B19" s="103" t="s">
        <v>17</v>
      </c>
      <c r="C19" s="235" t="s">
        <v>984</v>
      </c>
      <c r="D19" s="164"/>
    </row>
    <row r="20" spans="1:4" x14ac:dyDescent="0.25">
      <c r="A20" s="218" t="s">
        <v>547</v>
      </c>
      <c r="B20" s="103" t="s">
        <v>18</v>
      </c>
      <c r="C20" s="235" t="s">
        <v>984</v>
      </c>
      <c r="D20" s="164"/>
    </row>
    <row r="21" spans="1:4" ht="45" x14ac:dyDescent="0.25">
      <c r="A21" s="218" t="s">
        <v>548</v>
      </c>
      <c r="B21" s="103" t="s">
        <v>19</v>
      </c>
      <c r="C21" s="235" t="s">
        <v>978</v>
      </c>
      <c r="D21" s="164"/>
    </row>
    <row r="22" spans="1:4" ht="60" x14ac:dyDescent="0.25">
      <c r="A22" s="218" t="s">
        <v>549</v>
      </c>
      <c r="B22" s="103" t="s">
        <v>20</v>
      </c>
      <c r="C22" s="235" t="s">
        <v>979</v>
      </c>
    </row>
    <row r="24" spans="1:4" ht="47.1" customHeight="1" x14ac:dyDescent="0.25">
      <c r="A24" s="389" t="s">
        <v>386</v>
      </c>
      <c r="B24" s="389"/>
      <c r="C24" s="389"/>
      <c r="D24" s="389"/>
    </row>
    <row r="26" spans="1:4" ht="47.25" customHeight="1" x14ac:dyDescent="0.25">
      <c r="A26" s="14" t="s">
        <v>353</v>
      </c>
      <c r="B26" s="14" t="s">
        <v>7</v>
      </c>
      <c r="C26" s="14" t="s">
        <v>62</v>
      </c>
      <c r="D26" s="14" t="s">
        <v>63</v>
      </c>
    </row>
    <row r="27" spans="1:4" ht="30.6" customHeight="1" x14ac:dyDescent="0.25">
      <c r="A27" s="103"/>
      <c r="B27" s="103"/>
      <c r="C27" s="103"/>
      <c r="D27" s="103"/>
    </row>
    <row r="28" spans="1:4" ht="29.1" customHeight="1" x14ac:dyDescent="0.25">
      <c r="A28" s="103"/>
      <c r="B28" s="103"/>
      <c r="C28" s="103"/>
      <c r="D28" s="103"/>
    </row>
    <row r="29" spans="1:4" ht="25.35" customHeight="1" x14ac:dyDescent="0.25">
      <c r="A29" s="18"/>
      <c r="B29" s="19"/>
      <c r="C29" s="19"/>
      <c r="D29" s="19"/>
    </row>
  </sheetData>
  <mergeCells count="3">
    <mergeCell ref="A24:D24"/>
    <mergeCell ref="A1:D1"/>
    <mergeCell ref="A8:D8"/>
  </mergeCells>
  <pageMargins left="0.70866141732283472" right="0.31496062992125984" top="0.74803149606299213" bottom="0.74803149606299213"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
  <sheetViews>
    <sheetView workbookViewId="0">
      <selection activeCell="H7" sqref="H7"/>
    </sheetView>
  </sheetViews>
  <sheetFormatPr defaultColWidth="8.85546875" defaultRowHeight="15" x14ac:dyDescent="0.25"/>
  <cols>
    <col min="1" max="1" width="4.7109375" customWidth="1"/>
    <col min="2" max="2" width="17.28515625" customWidth="1"/>
    <col min="3" max="3" width="15.28515625" customWidth="1"/>
    <col min="4" max="4" width="14.140625" customWidth="1"/>
    <col min="5" max="5" width="13.85546875" customWidth="1"/>
    <col min="6" max="6" width="16.28515625" customWidth="1"/>
    <col min="7" max="7" width="20.42578125" customWidth="1"/>
    <col min="8" max="8" width="15.42578125" customWidth="1"/>
  </cols>
  <sheetData>
    <row r="2" spans="1:11" x14ac:dyDescent="0.25">
      <c r="A2" s="496" t="s">
        <v>550</v>
      </c>
      <c r="B2" s="496"/>
      <c r="C2" s="496"/>
      <c r="D2" s="496"/>
      <c r="E2" s="496"/>
      <c r="F2" s="496"/>
      <c r="G2" s="496"/>
      <c r="H2" s="169"/>
    </row>
    <row r="3" spans="1:11" ht="18.75" x14ac:dyDescent="0.25">
      <c r="A3" s="180" t="s">
        <v>409</v>
      </c>
      <c r="B3" s="180"/>
      <c r="C3" s="180"/>
      <c r="D3" s="180"/>
      <c r="E3" s="180"/>
      <c r="F3" s="180"/>
      <c r="G3" s="500" t="s">
        <v>410</v>
      </c>
      <c r="H3" s="500"/>
      <c r="I3" s="180"/>
      <c r="J3" s="180"/>
      <c r="K3" s="180"/>
    </row>
    <row r="4" spans="1:11" ht="18.75" x14ac:dyDescent="0.25">
      <c r="A4" s="497" t="s">
        <v>508</v>
      </c>
      <c r="B4" s="497"/>
      <c r="C4" s="497"/>
      <c r="D4" s="497"/>
      <c r="E4" s="497"/>
      <c r="F4" s="497"/>
      <c r="G4" s="497"/>
      <c r="H4" s="169"/>
    </row>
    <row r="5" spans="1:11" ht="76.349999999999994" customHeight="1" x14ac:dyDescent="0.25">
      <c r="A5" s="170" t="s">
        <v>402</v>
      </c>
      <c r="B5" s="171" t="s">
        <v>351</v>
      </c>
      <c r="C5" s="171" t="s">
        <v>403</v>
      </c>
      <c r="D5" s="172" t="s">
        <v>438</v>
      </c>
      <c r="E5" s="171" t="s">
        <v>404</v>
      </c>
      <c r="F5" s="171" t="s">
        <v>405</v>
      </c>
      <c r="G5" s="171" t="s">
        <v>406</v>
      </c>
      <c r="H5" s="173" t="s">
        <v>407</v>
      </c>
    </row>
    <row r="6" spans="1:11" x14ac:dyDescent="0.25">
      <c r="A6" s="174">
        <v>1</v>
      </c>
      <c r="B6" s="175">
        <v>2</v>
      </c>
      <c r="C6" s="174">
        <v>3</v>
      </c>
      <c r="D6" s="176">
        <v>4</v>
      </c>
      <c r="E6" s="177">
        <v>5</v>
      </c>
      <c r="F6" s="177">
        <v>6</v>
      </c>
      <c r="G6" s="177">
        <v>7</v>
      </c>
      <c r="H6" s="177">
        <v>8</v>
      </c>
    </row>
    <row r="7" spans="1:11" ht="220.5" x14ac:dyDescent="0.25">
      <c r="A7" s="302">
        <v>1</v>
      </c>
      <c r="B7" s="303" t="s">
        <v>1285</v>
      </c>
      <c r="C7" s="304" t="s">
        <v>1286</v>
      </c>
      <c r="D7" s="305" t="s">
        <v>1020</v>
      </c>
      <c r="E7" s="304" t="s">
        <v>1287</v>
      </c>
      <c r="F7" s="304" t="s">
        <v>1288</v>
      </c>
      <c r="G7" s="304" t="s">
        <v>1289</v>
      </c>
      <c r="H7" s="306"/>
    </row>
    <row r="8" spans="1:11" ht="30.6" customHeight="1" x14ac:dyDescent="0.25">
      <c r="A8" s="498" t="s">
        <v>408</v>
      </c>
      <c r="B8" s="499"/>
      <c r="C8" s="499"/>
      <c r="D8" s="499"/>
      <c r="E8" s="499"/>
      <c r="F8" s="499"/>
      <c r="G8" s="499"/>
      <c r="H8" s="499"/>
    </row>
  </sheetData>
  <mergeCells count="4">
    <mergeCell ref="A2:G2"/>
    <mergeCell ref="A4:G4"/>
    <mergeCell ref="A8:H8"/>
    <mergeCell ref="G3:H3"/>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
  <sheetViews>
    <sheetView workbookViewId="0">
      <selection activeCell="A7" sqref="A7:XFD11"/>
    </sheetView>
  </sheetViews>
  <sheetFormatPr defaultColWidth="8.85546875" defaultRowHeight="15" x14ac:dyDescent="0.25"/>
  <cols>
    <col min="1" max="1" width="4.7109375" customWidth="1"/>
    <col min="2" max="2" width="24" customWidth="1"/>
    <col min="3" max="3" width="41.85546875" customWidth="1"/>
    <col min="4" max="4" width="26.7109375" customWidth="1"/>
    <col min="5" max="6" width="8.28515625" customWidth="1"/>
    <col min="7" max="7" width="15.85546875" customWidth="1"/>
  </cols>
  <sheetData>
    <row r="2" spans="1:10" x14ac:dyDescent="0.25">
      <c r="A2" s="496" t="s">
        <v>550</v>
      </c>
      <c r="B2" s="496"/>
      <c r="C2" s="496"/>
      <c r="D2" s="496"/>
      <c r="E2" s="496"/>
      <c r="F2" s="496"/>
      <c r="G2" s="496"/>
    </row>
    <row r="3" spans="1:10" ht="18.75" x14ac:dyDescent="0.25">
      <c r="A3" s="180" t="s">
        <v>409</v>
      </c>
      <c r="B3" s="180"/>
      <c r="C3" s="180"/>
      <c r="D3" s="180"/>
      <c r="E3" s="180"/>
      <c r="F3" s="180"/>
      <c r="G3" s="361" t="s">
        <v>410</v>
      </c>
      <c r="H3" s="180"/>
      <c r="I3" s="180"/>
      <c r="J3" s="180"/>
    </row>
    <row r="4" spans="1:10" ht="18.75" x14ac:dyDescent="0.25">
      <c r="A4" s="497" t="s">
        <v>509</v>
      </c>
      <c r="B4" s="497"/>
      <c r="C4" s="497"/>
      <c r="D4" s="497"/>
      <c r="E4" s="497"/>
      <c r="F4" s="497"/>
      <c r="G4" s="497"/>
    </row>
    <row r="5" spans="1:10" ht="61.35" customHeight="1" x14ac:dyDescent="0.25">
      <c r="A5" s="170" t="s">
        <v>402</v>
      </c>
      <c r="B5" s="198" t="s">
        <v>398</v>
      </c>
      <c r="C5" s="198" t="s">
        <v>440</v>
      </c>
      <c r="D5" s="198" t="s">
        <v>456</v>
      </c>
      <c r="E5" s="198" t="s">
        <v>399</v>
      </c>
      <c r="F5" s="200" t="s">
        <v>441</v>
      </c>
      <c r="G5" s="201" t="s">
        <v>400</v>
      </c>
    </row>
    <row r="6" spans="1:10" x14ac:dyDescent="0.25">
      <c r="A6" s="293">
        <v>1</v>
      </c>
      <c r="B6" s="294">
        <v>2</v>
      </c>
      <c r="C6" s="293">
        <v>3</v>
      </c>
      <c r="D6" s="295">
        <v>4</v>
      </c>
      <c r="E6" s="296">
        <v>5</v>
      </c>
      <c r="F6" s="296">
        <v>6</v>
      </c>
      <c r="G6" s="296">
        <v>7</v>
      </c>
    </row>
    <row r="7" spans="1:10" ht="45" x14ac:dyDescent="0.25">
      <c r="A7" s="297">
        <v>1</v>
      </c>
      <c r="B7" s="298" t="s">
        <v>1024</v>
      </c>
      <c r="C7" s="298" t="s">
        <v>1025</v>
      </c>
      <c r="D7" s="298" t="s">
        <v>1026</v>
      </c>
      <c r="E7" s="299">
        <v>9.1999999999999993</v>
      </c>
      <c r="F7" s="299">
        <v>300</v>
      </c>
      <c r="G7" s="298"/>
    </row>
    <row r="8" spans="1:10" ht="60" x14ac:dyDescent="0.25">
      <c r="A8" s="297">
        <v>2</v>
      </c>
      <c r="B8" s="299" t="s">
        <v>832</v>
      </c>
      <c r="C8" s="299" t="s">
        <v>1027</v>
      </c>
      <c r="D8" s="299" t="s">
        <v>1028</v>
      </c>
      <c r="E8" s="299">
        <v>5</v>
      </c>
      <c r="F8" s="299">
        <v>300</v>
      </c>
      <c r="G8" s="299"/>
    </row>
    <row r="9" spans="1:10" ht="75" x14ac:dyDescent="0.25">
      <c r="A9" s="297">
        <v>3</v>
      </c>
      <c r="B9" s="299" t="s">
        <v>832</v>
      </c>
      <c r="C9" s="299" t="s">
        <v>1029</v>
      </c>
      <c r="D9" s="299" t="s">
        <v>1030</v>
      </c>
      <c r="E9" s="299">
        <v>5.2</v>
      </c>
      <c r="F9" s="299">
        <v>200</v>
      </c>
      <c r="G9" s="299"/>
    </row>
    <row r="10" spans="1:10" ht="45" x14ac:dyDescent="0.25">
      <c r="A10" s="297">
        <v>4</v>
      </c>
      <c r="B10" s="299" t="s">
        <v>1031</v>
      </c>
      <c r="C10" s="299" t="s">
        <v>1032</v>
      </c>
      <c r="D10" s="299" t="s">
        <v>1033</v>
      </c>
      <c r="E10" s="299">
        <v>3.1</v>
      </c>
      <c r="F10" s="299">
        <v>300</v>
      </c>
      <c r="G10" s="299"/>
    </row>
    <row r="11" spans="1:10" ht="60" x14ac:dyDescent="0.25">
      <c r="A11" s="297">
        <v>5</v>
      </c>
      <c r="B11" s="299" t="s">
        <v>1253</v>
      </c>
      <c r="C11" s="299" t="s">
        <v>1254</v>
      </c>
      <c r="D11" s="299" t="s">
        <v>1255</v>
      </c>
      <c r="E11" s="299">
        <v>8.43</v>
      </c>
      <c r="F11" s="299">
        <v>200</v>
      </c>
      <c r="G11" s="299"/>
    </row>
    <row r="12" spans="1:10" ht="30.6" customHeight="1" x14ac:dyDescent="0.25">
      <c r="A12" s="498" t="s">
        <v>439</v>
      </c>
      <c r="B12" s="499"/>
      <c r="C12" s="499"/>
      <c r="D12" s="499"/>
      <c r="E12" s="499"/>
      <c r="F12" s="499"/>
      <c r="G12" s="499"/>
    </row>
  </sheetData>
  <mergeCells count="3">
    <mergeCell ref="A2:G2"/>
    <mergeCell ref="A4:G4"/>
    <mergeCell ref="A12:G12"/>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A7" sqref="A7:XFD27"/>
    </sheetView>
  </sheetViews>
  <sheetFormatPr defaultColWidth="8.85546875" defaultRowHeight="15" x14ac:dyDescent="0.25"/>
  <cols>
    <col min="1" max="1" width="4.7109375" customWidth="1"/>
    <col min="2" max="2" width="30.85546875" customWidth="1"/>
    <col min="3" max="3" width="20.42578125" customWidth="1"/>
    <col min="4" max="4" width="17.42578125" customWidth="1"/>
    <col min="5" max="5" width="33.7109375" customWidth="1"/>
    <col min="6" max="6" width="23.42578125" customWidth="1"/>
  </cols>
  <sheetData>
    <row r="2" spans="1:9" x14ac:dyDescent="0.25">
      <c r="A2" s="496" t="s">
        <v>550</v>
      </c>
      <c r="B2" s="496"/>
      <c r="C2" s="496"/>
      <c r="D2" s="496"/>
      <c r="E2" s="496"/>
      <c r="F2" s="496"/>
    </row>
    <row r="3" spans="1:9" ht="18.75" x14ac:dyDescent="0.25">
      <c r="A3" s="502" t="s">
        <v>410</v>
      </c>
      <c r="B3" s="502"/>
      <c r="C3" s="502"/>
      <c r="D3" s="502"/>
      <c r="E3" s="502"/>
      <c r="F3" s="502"/>
      <c r="G3" s="180"/>
      <c r="H3" s="180"/>
      <c r="I3" s="180"/>
    </row>
    <row r="4" spans="1:9" ht="18.75" x14ac:dyDescent="0.25">
      <c r="A4" s="501" t="s">
        <v>510</v>
      </c>
      <c r="B4" s="501"/>
      <c r="C4" s="501"/>
      <c r="D4" s="501"/>
      <c r="E4" s="501"/>
      <c r="F4" s="501"/>
    </row>
    <row r="5" spans="1:9" ht="59.45" customHeight="1" x14ac:dyDescent="0.25">
      <c r="A5" s="363" t="s">
        <v>402</v>
      </c>
      <c r="B5" s="364" t="s">
        <v>442</v>
      </c>
      <c r="C5" s="364" t="s">
        <v>443</v>
      </c>
      <c r="D5" s="364" t="s">
        <v>444</v>
      </c>
      <c r="E5" s="364" t="s">
        <v>445</v>
      </c>
      <c r="F5" s="365" t="s">
        <v>446</v>
      </c>
    </row>
    <row r="6" spans="1:9" x14ac:dyDescent="0.25">
      <c r="A6" s="366">
        <v>1</v>
      </c>
      <c r="B6" s="367">
        <v>2</v>
      </c>
      <c r="C6" s="366">
        <v>3</v>
      </c>
      <c r="D6" s="367">
        <v>4</v>
      </c>
      <c r="E6" s="368">
        <v>5</v>
      </c>
      <c r="F6" s="368">
        <v>6</v>
      </c>
    </row>
    <row r="7" spans="1:9" ht="60" x14ac:dyDescent="0.25">
      <c r="A7" s="366">
        <v>1</v>
      </c>
      <c r="B7" s="367" t="s">
        <v>1034</v>
      </c>
      <c r="C7" s="367" t="s">
        <v>1035</v>
      </c>
      <c r="D7" s="369" t="s">
        <v>1266</v>
      </c>
      <c r="E7" s="367" t="s">
        <v>836</v>
      </c>
      <c r="F7" s="370"/>
    </row>
    <row r="8" spans="1:9" ht="150" x14ac:dyDescent="0.25">
      <c r="A8" s="366">
        <v>2</v>
      </c>
      <c r="B8" s="367" t="s">
        <v>1259</v>
      </c>
      <c r="C8" s="371" t="s">
        <v>1260</v>
      </c>
      <c r="D8" s="372">
        <v>2015</v>
      </c>
      <c r="E8" s="367" t="s">
        <v>789</v>
      </c>
      <c r="F8" s="373" t="s">
        <v>791</v>
      </c>
    </row>
    <row r="9" spans="1:9" ht="150" x14ac:dyDescent="0.25">
      <c r="A9" s="366">
        <v>3</v>
      </c>
      <c r="B9" s="367" t="s">
        <v>1259</v>
      </c>
      <c r="C9" s="371" t="s">
        <v>1260</v>
      </c>
      <c r="D9" s="372">
        <v>2015</v>
      </c>
      <c r="E9" s="367" t="s">
        <v>793</v>
      </c>
      <c r="F9" s="373" t="s">
        <v>791</v>
      </c>
    </row>
    <row r="10" spans="1:9" ht="90" x14ac:dyDescent="0.25">
      <c r="A10" s="366">
        <v>4</v>
      </c>
      <c r="B10" s="367" t="s">
        <v>1076</v>
      </c>
      <c r="C10" s="371" t="s">
        <v>1036</v>
      </c>
      <c r="D10" s="372" t="s">
        <v>1267</v>
      </c>
      <c r="E10" s="374" t="s">
        <v>1261</v>
      </c>
      <c r="F10" s="373" t="s">
        <v>787</v>
      </c>
    </row>
    <row r="11" spans="1:9" ht="120" x14ac:dyDescent="0.25">
      <c r="A11" s="366">
        <v>5</v>
      </c>
      <c r="B11" s="367" t="s">
        <v>1037</v>
      </c>
      <c r="C11" s="371" t="s">
        <v>1260</v>
      </c>
      <c r="D11" s="372" t="s">
        <v>1268</v>
      </c>
      <c r="E11" s="367" t="s">
        <v>799</v>
      </c>
      <c r="F11" s="373" t="s">
        <v>1038</v>
      </c>
    </row>
    <row r="12" spans="1:9" ht="120" x14ac:dyDescent="0.25">
      <c r="A12" s="366">
        <v>6</v>
      </c>
      <c r="B12" s="367" t="s">
        <v>1263</v>
      </c>
      <c r="C12" s="371" t="s">
        <v>1270</v>
      </c>
      <c r="D12" s="372" t="s">
        <v>1269</v>
      </c>
      <c r="E12" s="367" t="s">
        <v>1271</v>
      </c>
      <c r="F12" s="373" t="s">
        <v>1272</v>
      </c>
    </row>
    <row r="13" spans="1:9" ht="45" x14ac:dyDescent="0.25">
      <c r="A13" s="366">
        <v>7</v>
      </c>
      <c r="B13" s="367" t="s">
        <v>1262</v>
      </c>
      <c r="C13" s="371" t="s">
        <v>1036</v>
      </c>
      <c r="D13" s="367" t="s">
        <v>1264</v>
      </c>
      <c r="E13" s="367" t="s">
        <v>1271</v>
      </c>
      <c r="F13" s="375" t="s">
        <v>1273</v>
      </c>
    </row>
    <row r="14" spans="1:9" ht="90" x14ac:dyDescent="0.25">
      <c r="A14" s="366">
        <v>8</v>
      </c>
      <c r="B14" s="362" t="s">
        <v>1045</v>
      </c>
      <c r="C14" s="362" t="s">
        <v>1046</v>
      </c>
      <c r="D14" s="362" t="s">
        <v>1265</v>
      </c>
      <c r="E14" s="362" t="s">
        <v>1047</v>
      </c>
      <c r="F14" s="376" t="s">
        <v>1274</v>
      </c>
    </row>
    <row r="15" spans="1:9" ht="120" x14ac:dyDescent="0.25">
      <c r="A15" s="366">
        <v>9</v>
      </c>
      <c r="B15" s="362" t="s">
        <v>1048</v>
      </c>
      <c r="C15" s="362" t="s">
        <v>1049</v>
      </c>
      <c r="D15" s="362" t="s">
        <v>1276</v>
      </c>
      <c r="E15" s="367" t="s">
        <v>1275</v>
      </c>
      <c r="F15" s="373" t="s">
        <v>680</v>
      </c>
    </row>
    <row r="16" spans="1:9" ht="75" x14ac:dyDescent="0.25">
      <c r="A16" s="366">
        <v>10</v>
      </c>
      <c r="B16" s="371" t="s">
        <v>1277</v>
      </c>
      <c r="C16" s="371" t="s">
        <v>1278</v>
      </c>
      <c r="D16" s="362" t="s">
        <v>1050</v>
      </c>
      <c r="E16" s="362" t="s">
        <v>1279</v>
      </c>
      <c r="F16" s="373" t="s">
        <v>682</v>
      </c>
    </row>
    <row r="17" spans="1:6" ht="135" x14ac:dyDescent="0.25">
      <c r="A17" s="366">
        <v>11</v>
      </c>
      <c r="B17" s="367" t="s">
        <v>1055</v>
      </c>
      <c r="C17" s="362" t="s">
        <v>1056</v>
      </c>
      <c r="D17" s="371" t="s">
        <v>1057</v>
      </c>
      <c r="E17" s="362" t="s">
        <v>1058</v>
      </c>
      <c r="F17" s="373" t="s">
        <v>558</v>
      </c>
    </row>
    <row r="18" spans="1:6" ht="120" x14ac:dyDescent="0.25">
      <c r="A18" s="366">
        <v>12</v>
      </c>
      <c r="B18" s="367" t="s">
        <v>1059</v>
      </c>
      <c r="C18" s="377" t="s">
        <v>1060</v>
      </c>
      <c r="D18" s="371" t="s">
        <v>1061</v>
      </c>
      <c r="E18" s="362" t="s">
        <v>1062</v>
      </c>
      <c r="F18" s="373" t="s">
        <v>562</v>
      </c>
    </row>
    <row r="19" spans="1:6" ht="120" x14ac:dyDescent="0.25">
      <c r="A19" s="366">
        <v>13</v>
      </c>
      <c r="B19" s="367" t="s">
        <v>1063</v>
      </c>
      <c r="C19" s="377" t="s">
        <v>1064</v>
      </c>
      <c r="D19" s="362" t="s">
        <v>1280</v>
      </c>
      <c r="E19" s="362" t="s">
        <v>1065</v>
      </c>
      <c r="F19" s="371" t="s">
        <v>563</v>
      </c>
    </row>
    <row r="20" spans="1:6" ht="120" x14ac:dyDescent="0.25">
      <c r="A20" s="366">
        <v>14</v>
      </c>
      <c r="B20" s="367" t="s">
        <v>1066</v>
      </c>
      <c r="C20" s="377" t="s">
        <v>1067</v>
      </c>
      <c r="D20" s="371" t="s">
        <v>1281</v>
      </c>
      <c r="E20" s="362" t="s">
        <v>1068</v>
      </c>
      <c r="F20" s="371" t="s">
        <v>563</v>
      </c>
    </row>
    <row r="21" spans="1:6" ht="120" x14ac:dyDescent="0.25">
      <c r="A21" s="366">
        <v>15</v>
      </c>
      <c r="B21" s="367" t="s">
        <v>1066</v>
      </c>
      <c r="C21" s="377" t="s">
        <v>1067</v>
      </c>
      <c r="D21" s="371" t="s">
        <v>1281</v>
      </c>
      <c r="E21" s="362" t="s">
        <v>1069</v>
      </c>
      <c r="F21" s="371" t="s">
        <v>563</v>
      </c>
    </row>
    <row r="22" spans="1:6" ht="135" x14ac:dyDescent="0.25">
      <c r="A22" s="366">
        <v>16</v>
      </c>
      <c r="B22" s="367" t="s">
        <v>1070</v>
      </c>
      <c r="C22" s="377" t="s">
        <v>1071</v>
      </c>
      <c r="D22" s="371" t="s">
        <v>1282</v>
      </c>
      <c r="E22" s="362" t="s">
        <v>1072</v>
      </c>
      <c r="F22" s="371" t="s">
        <v>563</v>
      </c>
    </row>
    <row r="23" spans="1:6" ht="150" x14ac:dyDescent="0.25">
      <c r="A23" s="366">
        <v>17</v>
      </c>
      <c r="B23" s="367" t="s">
        <v>1073</v>
      </c>
      <c r="C23" s="377" t="s">
        <v>1283</v>
      </c>
      <c r="D23" s="371" t="s">
        <v>1074</v>
      </c>
      <c r="E23" s="362" t="s">
        <v>1075</v>
      </c>
      <c r="F23" s="378" t="s">
        <v>1284</v>
      </c>
    </row>
    <row r="24" spans="1:6" ht="120" x14ac:dyDescent="0.25">
      <c r="A24" s="366">
        <v>18</v>
      </c>
      <c r="B24" s="362" t="s">
        <v>1077</v>
      </c>
      <c r="C24" s="377" t="s">
        <v>1078</v>
      </c>
      <c r="D24" s="362" t="s">
        <v>1079</v>
      </c>
      <c r="E24" s="362" t="s">
        <v>1258</v>
      </c>
      <c r="F24" s="371" t="s">
        <v>563</v>
      </c>
    </row>
    <row r="25" spans="1:6" ht="150" x14ac:dyDescent="0.25">
      <c r="A25" s="366">
        <v>19</v>
      </c>
      <c r="B25" s="362" t="s">
        <v>1080</v>
      </c>
      <c r="C25" s="367" t="s">
        <v>1081</v>
      </c>
      <c r="D25" s="371" t="s">
        <v>1082</v>
      </c>
      <c r="E25" s="367" t="s">
        <v>1083</v>
      </c>
      <c r="F25" s="371" t="s">
        <v>563</v>
      </c>
    </row>
    <row r="26" spans="1:6" ht="195" x14ac:dyDescent="0.25">
      <c r="A26" s="366">
        <v>20</v>
      </c>
      <c r="B26" s="367" t="s">
        <v>1084</v>
      </c>
      <c r="C26" s="366" t="s">
        <v>1085</v>
      </c>
      <c r="D26" s="369" t="s">
        <v>1074</v>
      </c>
      <c r="E26" s="367" t="s">
        <v>1086</v>
      </c>
      <c r="F26" s="371" t="s">
        <v>563</v>
      </c>
    </row>
    <row r="27" spans="1:6" ht="75" x14ac:dyDescent="0.25">
      <c r="A27" s="366">
        <v>21</v>
      </c>
      <c r="B27" s="362" t="s">
        <v>1051</v>
      </c>
      <c r="C27" s="362" t="s">
        <v>1052</v>
      </c>
      <c r="D27" s="362" t="s">
        <v>1053</v>
      </c>
      <c r="E27" s="362" t="s">
        <v>1054</v>
      </c>
      <c r="F27" s="373" t="s">
        <v>654</v>
      </c>
    </row>
    <row r="28" spans="1:6" x14ac:dyDescent="0.25">
      <c r="A28" s="498" t="s">
        <v>452</v>
      </c>
      <c r="B28" s="499"/>
      <c r="C28" s="499"/>
      <c r="D28" s="499"/>
      <c r="E28" s="499"/>
      <c r="F28" s="499"/>
    </row>
  </sheetData>
  <mergeCells count="4">
    <mergeCell ref="A2:F2"/>
    <mergeCell ref="A4:F4"/>
    <mergeCell ref="A28:F28"/>
    <mergeCell ref="A3:F3"/>
  </mergeCells>
  <hyperlinks>
    <hyperlink ref="F8" r:id="rId1"/>
    <hyperlink ref="F9" r:id="rId2"/>
    <hyperlink ref="F10" r:id="rId3"/>
    <hyperlink ref="F11" r:id="rId4"/>
    <hyperlink ref="B16" r:id="rId5" display="http://elibrary.ru/item.asp?id=23620970"/>
    <hyperlink ref="F13" r:id="rId6"/>
    <hyperlink ref="F14" r:id="rId7"/>
    <hyperlink ref="F23" r:id="rId8"/>
  </hyperlinks>
  <pageMargins left="0.70866141732283472" right="0.70866141732283472" top="0.74803149606299213" bottom="0.74803149606299213" header="0.31496062992125984" footer="0.31496062992125984"/>
  <pageSetup paperSize="9" orientation="landscape" verticalDpi="0" r:id="rId9"/>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workbookViewId="0">
      <selection activeCell="C8" sqref="C8"/>
    </sheetView>
  </sheetViews>
  <sheetFormatPr defaultColWidth="8.85546875" defaultRowHeight="15" x14ac:dyDescent="0.25"/>
  <cols>
    <col min="1" max="1" width="4.7109375" customWidth="1"/>
    <col min="2" max="2" width="27" customWidth="1"/>
    <col min="3" max="3" width="19.42578125" customWidth="1"/>
    <col min="4" max="4" width="19.28515625" customWidth="1"/>
    <col min="5" max="5" width="33.7109375" customWidth="1"/>
    <col min="6" max="6" width="18.7109375" customWidth="1"/>
  </cols>
  <sheetData>
    <row r="2" spans="1:9" x14ac:dyDescent="0.25">
      <c r="A2" s="496" t="s">
        <v>550</v>
      </c>
      <c r="B2" s="496"/>
      <c r="C2" s="496"/>
      <c r="D2" s="496"/>
      <c r="E2" s="496"/>
      <c r="F2" s="496"/>
    </row>
    <row r="3" spans="1:9" ht="18.75" x14ac:dyDescent="0.25">
      <c r="A3" s="502" t="s">
        <v>410</v>
      </c>
      <c r="B3" s="502"/>
      <c r="C3" s="502"/>
      <c r="D3" s="502"/>
      <c r="E3" s="502"/>
      <c r="F3" s="502"/>
      <c r="G3" s="180"/>
      <c r="H3" s="180"/>
      <c r="I3" s="180"/>
    </row>
    <row r="4" spans="1:9" ht="18.75" x14ac:dyDescent="0.25">
      <c r="A4" s="497" t="s">
        <v>511</v>
      </c>
      <c r="B4" s="501"/>
      <c r="C4" s="501"/>
      <c r="D4" s="501"/>
      <c r="E4" s="501"/>
      <c r="F4" s="501"/>
    </row>
    <row r="5" spans="1:9" ht="71.099999999999994" customHeight="1" x14ac:dyDescent="0.25">
      <c r="A5" s="202" t="s">
        <v>402</v>
      </c>
      <c r="B5" s="197" t="s">
        <v>447</v>
      </c>
      <c r="C5" s="197" t="s">
        <v>448</v>
      </c>
      <c r="D5" s="197" t="s">
        <v>451</v>
      </c>
      <c r="E5" s="176" t="s">
        <v>449</v>
      </c>
      <c r="F5" s="199" t="s">
        <v>450</v>
      </c>
    </row>
    <row r="6" spans="1:9" x14ac:dyDescent="0.25">
      <c r="A6" s="174">
        <v>1</v>
      </c>
      <c r="B6" s="203">
        <v>2</v>
      </c>
      <c r="C6" s="204">
        <v>3</v>
      </c>
      <c r="D6" s="205">
        <v>4</v>
      </c>
      <c r="E6" s="206">
        <v>5</v>
      </c>
      <c r="F6" s="177">
        <v>6</v>
      </c>
    </row>
    <row r="7" spans="1:9" ht="120" x14ac:dyDescent="0.25">
      <c r="A7" s="174">
        <v>1</v>
      </c>
      <c r="B7" s="232" t="s">
        <v>1039</v>
      </c>
      <c r="C7" s="232" t="s">
        <v>1257</v>
      </c>
      <c r="D7" s="301">
        <v>42293</v>
      </c>
      <c r="E7" s="232">
        <v>15</v>
      </c>
      <c r="F7" s="232" t="s">
        <v>1040</v>
      </c>
    </row>
    <row r="8" spans="1:9" ht="90" x14ac:dyDescent="0.25">
      <c r="A8" s="174">
        <v>2</v>
      </c>
      <c r="B8" s="232" t="s">
        <v>1041</v>
      </c>
      <c r="C8" s="232" t="s">
        <v>1042</v>
      </c>
      <c r="D8" s="233">
        <v>42333</v>
      </c>
      <c r="E8" s="232" t="s">
        <v>1043</v>
      </c>
      <c r="F8" s="232" t="s">
        <v>1044</v>
      </c>
    </row>
    <row r="9" spans="1:9" x14ac:dyDescent="0.25">
      <c r="A9" s="178"/>
      <c r="B9" s="178"/>
      <c r="C9" s="178"/>
      <c r="D9" s="183"/>
      <c r="E9" s="179"/>
      <c r="F9" s="179"/>
    </row>
    <row r="10" spans="1:9" x14ac:dyDescent="0.25">
      <c r="A10" s="178"/>
      <c r="B10" s="178"/>
      <c r="C10" s="178"/>
      <c r="D10" s="183"/>
      <c r="E10" s="179"/>
      <c r="F10" s="179"/>
    </row>
    <row r="11" spans="1:9" x14ac:dyDescent="0.25">
      <c r="A11" s="178"/>
      <c r="B11" s="178"/>
      <c r="C11" s="178"/>
      <c r="D11" s="183"/>
      <c r="E11" s="179"/>
      <c r="F11" s="179"/>
    </row>
    <row r="12" spans="1:9" ht="30.6" customHeight="1" x14ac:dyDescent="0.25">
      <c r="A12" s="498" t="s">
        <v>452</v>
      </c>
      <c r="B12" s="499"/>
      <c r="C12" s="499"/>
      <c r="D12" s="499"/>
      <c r="E12" s="499"/>
      <c r="F12" s="499"/>
    </row>
  </sheetData>
  <mergeCells count="4">
    <mergeCell ref="A2:F2"/>
    <mergeCell ref="A3:F3"/>
    <mergeCell ref="A4:F4"/>
    <mergeCell ref="A12:F12"/>
  </mergeCells>
  <pageMargins left="0.70866141732283472" right="0.70866141732283472" top="0.74803149606299213" bottom="0.74803149606299213"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C6" sqref="C6"/>
    </sheetView>
  </sheetViews>
  <sheetFormatPr defaultColWidth="8.85546875" defaultRowHeight="15" x14ac:dyDescent="0.25"/>
  <cols>
    <col min="1" max="1" width="49.85546875" customWidth="1"/>
    <col min="2" max="2" width="11.7109375" customWidth="1"/>
    <col min="3" max="3" width="12.85546875" customWidth="1"/>
    <col min="4" max="4" width="15.7109375" customWidth="1"/>
    <col min="5" max="5" width="18" customWidth="1"/>
  </cols>
  <sheetData>
    <row r="2" spans="1:6" ht="38.1" customHeight="1" x14ac:dyDescent="0.25">
      <c r="A2" s="414" t="s">
        <v>550</v>
      </c>
      <c r="B2" s="414"/>
      <c r="C2" s="414"/>
      <c r="D2" s="503" t="s">
        <v>412</v>
      </c>
      <c r="E2" s="503"/>
    </row>
    <row r="3" spans="1:6" ht="59.45" customHeight="1" x14ac:dyDescent="0.25">
      <c r="A3" s="504" t="s">
        <v>512</v>
      </c>
      <c r="B3" s="504"/>
      <c r="C3" s="504"/>
      <c r="D3" s="504"/>
      <c r="E3" s="504"/>
    </row>
    <row r="4" spans="1:6" ht="50.1" customHeight="1" x14ac:dyDescent="0.25">
      <c r="A4" s="172" t="s">
        <v>411</v>
      </c>
      <c r="B4" s="126" t="s">
        <v>127</v>
      </c>
      <c r="C4" s="133" t="s">
        <v>258</v>
      </c>
      <c r="D4" s="149" t="s">
        <v>131</v>
      </c>
      <c r="E4" s="135" t="s">
        <v>259</v>
      </c>
    </row>
    <row r="5" spans="1:6" ht="36" customHeight="1" x14ac:dyDescent="0.25">
      <c r="A5" s="150" t="s">
        <v>428</v>
      </c>
      <c r="B5" s="137" t="s">
        <v>9</v>
      </c>
      <c r="C5" s="127">
        <v>0</v>
      </c>
      <c r="D5" s="379">
        <v>0</v>
      </c>
      <c r="E5" s="379">
        <v>0</v>
      </c>
    </row>
    <row r="6" spans="1:6" ht="63" x14ac:dyDescent="0.25">
      <c r="A6" s="300" t="s">
        <v>1256</v>
      </c>
      <c r="B6" s="137" t="s">
        <v>10</v>
      </c>
      <c r="C6" s="127">
        <v>0</v>
      </c>
      <c r="D6" s="379">
        <v>0</v>
      </c>
      <c r="E6" s="379">
        <v>0</v>
      </c>
      <c r="F6" s="333"/>
    </row>
    <row r="7" spans="1:6" ht="15.75" x14ac:dyDescent="0.25">
      <c r="A7" s="138"/>
      <c r="B7" s="139"/>
      <c r="C7" s="139"/>
      <c r="D7" s="139"/>
      <c r="E7" s="139"/>
    </row>
    <row r="8" spans="1:6" ht="15.75" x14ac:dyDescent="0.25">
      <c r="A8" s="144"/>
      <c r="B8" s="144"/>
      <c r="C8" s="144"/>
      <c r="D8" s="144"/>
      <c r="E8" s="144"/>
    </row>
    <row r="9" spans="1:6" ht="26.1" customHeight="1" x14ac:dyDescent="0.25">
      <c r="A9" s="146" t="s">
        <v>341</v>
      </c>
      <c r="B9" s="505" t="s">
        <v>551</v>
      </c>
      <c r="C9" s="505"/>
      <c r="D9" s="462"/>
      <c r="E9" s="462"/>
    </row>
  </sheetData>
  <mergeCells count="5">
    <mergeCell ref="A2:C2"/>
    <mergeCell ref="D2:E2"/>
    <mergeCell ref="A3:E3"/>
    <mergeCell ref="D9:E9"/>
    <mergeCell ref="B9:C9"/>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D4" sqref="D4:E4"/>
    </sheetView>
  </sheetViews>
  <sheetFormatPr defaultColWidth="8.85546875" defaultRowHeight="15.75" x14ac:dyDescent="0.25"/>
  <cols>
    <col min="1" max="1" width="49.42578125" style="60" customWidth="1"/>
    <col min="2" max="2" width="7.42578125" style="60" customWidth="1"/>
    <col min="3" max="3" width="10.42578125" style="60" customWidth="1"/>
    <col min="4" max="4" width="11.28515625" style="60" customWidth="1"/>
    <col min="5" max="5" width="12.7109375" style="60" customWidth="1"/>
  </cols>
  <sheetData>
    <row r="1" spans="1:5" ht="36.6" customHeight="1" x14ac:dyDescent="0.25">
      <c r="A1" s="414" t="s">
        <v>550</v>
      </c>
      <c r="B1" s="414"/>
      <c r="C1" s="414"/>
      <c r="D1" s="503" t="s">
        <v>257</v>
      </c>
      <c r="E1" s="503"/>
    </row>
    <row r="2" spans="1:5" s="129" customFormat="1" ht="75.599999999999994" customHeight="1" x14ac:dyDescent="0.25">
      <c r="A2" s="504" t="s">
        <v>513</v>
      </c>
      <c r="B2" s="504"/>
      <c r="C2" s="504"/>
      <c r="D2" s="504"/>
      <c r="E2" s="504"/>
    </row>
    <row r="3" spans="1:5" s="129" customFormat="1" ht="63.75" x14ac:dyDescent="0.25">
      <c r="A3" s="172" t="s">
        <v>414</v>
      </c>
      <c r="B3" s="126" t="s">
        <v>127</v>
      </c>
      <c r="C3" s="133" t="s">
        <v>258</v>
      </c>
      <c r="D3" s="134" t="s">
        <v>131</v>
      </c>
      <c r="E3" s="135" t="s">
        <v>259</v>
      </c>
    </row>
    <row r="4" spans="1:5" s="129" customFormat="1" x14ac:dyDescent="0.25">
      <c r="A4" s="136" t="s">
        <v>260</v>
      </c>
      <c r="B4" s="137" t="s">
        <v>9</v>
      </c>
      <c r="C4" s="127">
        <v>0</v>
      </c>
      <c r="D4" s="379">
        <v>0</v>
      </c>
      <c r="E4" s="379">
        <v>0</v>
      </c>
    </row>
    <row r="5" spans="1:5" s="129" customFormat="1" x14ac:dyDescent="0.25">
      <c r="A5" s="136"/>
      <c r="B5" s="137" t="s">
        <v>10</v>
      </c>
      <c r="C5" s="127"/>
      <c r="D5" s="127"/>
      <c r="E5" s="127"/>
    </row>
    <row r="6" spans="1:5" s="129" customFormat="1" x14ac:dyDescent="0.25">
      <c r="A6" s="136"/>
      <c r="B6" s="137" t="s">
        <v>11</v>
      </c>
      <c r="C6" s="127"/>
      <c r="D6" s="127"/>
      <c r="E6" s="127"/>
    </row>
    <row r="7" spans="1:5" s="129" customFormat="1" x14ac:dyDescent="0.25">
      <c r="A7" s="138"/>
      <c r="B7" s="139"/>
      <c r="C7" s="139"/>
      <c r="D7" s="139"/>
      <c r="E7" s="139"/>
    </row>
    <row r="8" spans="1:5" s="129" customFormat="1" x14ac:dyDescent="0.25">
      <c r="A8" s="140"/>
      <c r="B8" s="140"/>
      <c r="C8" s="140"/>
      <c r="D8" s="140"/>
      <c r="E8" s="140"/>
    </row>
    <row r="9" spans="1:5" s="129" customFormat="1" x14ac:dyDescent="0.25">
      <c r="A9" s="122" t="s">
        <v>341</v>
      </c>
      <c r="B9" s="505" t="s">
        <v>551</v>
      </c>
      <c r="C9" s="505"/>
      <c r="D9" s="462"/>
      <c r="E9" s="462"/>
    </row>
    <row r="10" spans="1:5" x14ac:dyDescent="0.25">
      <c r="A10" s="57"/>
      <c r="B10" s="57"/>
      <c r="C10" s="57"/>
      <c r="D10" s="57"/>
      <c r="E10" s="57"/>
    </row>
  </sheetData>
  <mergeCells count="5">
    <mergeCell ref="A1:C1"/>
    <mergeCell ref="A2:E2"/>
    <mergeCell ref="D9:E9"/>
    <mergeCell ref="D1:E1"/>
    <mergeCell ref="B9:C9"/>
  </mergeCells>
  <printOptions horizontalCentered="1"/>
  <pageMargins left="0.70866141732283472" right="0.31496062992125984" top="0.55118110236220474" bottom="0.55118110236220474"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A4" sqref="A4:I26"/>
    </sheetView>
  </sheetViews>
  <sheetFormatPr defaultRowHeight="15" x14ac:dyDescent="0.25"/>
  <cols>
    <col min="1" max="1" width="16.7109375" customWidth="1"/>
    <col min="2" max="2" width="8.140625" customWidth="1"/>
    <col min="3" max="3" width="15.140625" customWidth="1"/>
    <col min="4" max="4" width="16" customWidth="1"/>
    <col min="5" max="5" width="15.7109375" customWidth="1"/>
    <col min="6" max="6" width="13.140625" customWidth="1"/>
    <col min="7" max="7" width="16.85546875" customWidth="1"/>
    <col min="8" max="8" width="14.85546875" customWidth="1"/>
    <col min="9" max="9" width="13.85546875" customWidth="1"/>
  </cols>
  <sheetData>
    <row r="1" spans="1:9" x14ac:dyDescent="0.25">
      <c r="H1" s="349" t="s">
        <v>1393</v>
      </c>
    </row>
    <row r="2" spans="1:9" x14ac:dyDescent="0.25">
      <c r="A2" s="456" t="s">
        <v>1392</v>
      </c>
      <c r="B2" s="456"/>
      <c r="C2" s="456"/>
      <c r="D2" s="456"/>
      <c r="E2" s="456"/>
      <c r="F2" s="456"/>
      <c r="G2" s="456"/>
      <c r="H2" s="456"/>
      <c r="I2" s="456"/>
    </row>
    <row r="3" spans="1:9" ht="15.75" thickBot="1" x14ac:dyDescent="0.3"/>
    <row r="4" spans="1:9" ht="51" x14ac:dyDescent="0.25">
      <c r="A4" s="340" t="s">
        <v>1359</v>
      </c>
      <c r="B4" s="341" t="s">
        <v>1361</v>
      </c>
      <c r="C4" s="342" t="s">
        <v>1363</v>
      </c>
      <c r="D4" s="512" t="s">
        <v>1391</v>
      </c>
      <c r="E4" s="513"/>
      <c r="F4" s="342" t="s">
        <v>1365</v>
      </c>
      <c r="G4" s="342" t="s">
        <v>1368</v>
      </c>
      <c r="H4" s="342" t="s">
        <v>1369</v>
      </c>
      <c r="I4" s="516" t="s">
        <v>1370</v>
      </c>
    </row>
    <row r="5" spans="1:9" ht="26.25" thickBot="1" x14ac:dyDescent="0.3">
      <c r="A5" s="343" t="s">
        <v>1360</v>
      </c>
      <c r="B5" s="344" t="s">
        <v>1362</v>
      </c>
      <c r="C5" s="345" t="s">
        <v>1364</v>
      </c>
      <c r="D5" s="514"/>
      <c r="E5" s="515"/>
      <c r="F5" s="345" t="s">
        <v>1366</v>
      </c>
      <c r="G5" s="345" t="s">
        <v>1367</v>
      </c>
      <c r="H5" s="345" t="s">
        <v>1364</v>
      </c>
      <c r="I5" s="517"/>
    </row>
    <row r="6" spans="1:9" ht="51.75" thickBot="1" x14ac:dyDescent="0.3">
      <c r="A6" s="346"/>
      <c r="B6" s="347"/>
      <c r="C6" s="347"/>
      <c r="D6" s="348" t="s">
        <v>1371</v>
      </c>
      <c r="E6" s="348" t="s">
        <v>1372</v>
      </c>
      <c r="F6" s="348" t="s">
        <v>1367</v>
      </c>
      <c r="G6" s="347"/>
      <c r="H6" s="347"/>
      <c r="I6" s="518"/>
    </row>
    <row r="7" spans="1:9" ht="15.75" thickBot="1" x14ac:dyDescent="0.3">
      <c r="A7" s="337">
        <v>1</v>
      </c>
      <c r="B7" s="338">
        <v>2</v>
      </c>
      <c r="C7" s="338">
        <v>3</v>
      </c>
      <c r="D7" s="338">
        <v>4</v>
      </c>
      <c r="E7" s="338">
        <v>5</v>
      </c>
      <c r="F7" s="338">
        <v>6</v>
      </c>
      <c r="G7" s="338">
        <v>7</v>
      </c>
      <c r="H7" s="338">
        <v>8</v>
      </c>
      <c r="I7" s="338">
        <v>9</v>
      </c>
    </row>
    <row r="8" spans="1:9" ht="25.5" x14ac:dyDescent="0.25">
      <c r="A8" s="339" t="s">
        <v>1373</v>
      </c>
      <c r="B8" s="508">
        <v>1</v>
      </c>
      <c r="C8" s="519">
        <f>C10+C11</f>
        <v>35103.899999999994</v>
      </c>
      <c r="D8" s="519">
        <f t="shared" ref="D8:I8" si="0">D10+D11</f>
        <v>15771.4</v>
      </c>
      <c r="E8" s="519">
        <f t="shared" si="0"/>
        <v>19332.5</v>
      </c>
      <c r="F8" s="519">
        <f t="shared" si="0"/>
        <v>107.4</v>
      </c>
      <c r="G8" s="519">
        <f t="shared" si="0"/>
        <v>2.5</v>
      </c>
      <c r="H8" s="519">
        <f t="shared" si="0"/>
        <v>125.2</v>
      </c>
      <c r="I8" s="519">
        <f t="shared" si="0"/>
        <v>0</v>
      </c>
    </row>
    <row r="9" spans="1:9" ht="15.75" thickBot="1" x14ac:dyDescent="0.3">
      <c r="A9" s="336" t="s">
        <v>1374</v>
      </c>
      <c r="B9" s="509"/>
      <c r="C9" s="520"/>
      <c r="D9" s="520"/>
      <c r="E9" s="520"/>
      <c r="F9" s="520"/>
      <c r="G9" s="520"/>
      <c r="H9" s="520"/>
      <c r="I9" s="520"/>
    </row>
    <row r="10" spans="1:9" ht="26.25" thickBot="1" x14ac:dyDescent="0.3">
      <c r="A10" s="336" t="s">
        <v>1375</v>
      </c>
      <c r="B10" s="338">
        <v>2</v>
      </c>
      <c r="C10" s="358">
        <v>0</v>
      </c>
      <c r="D10" s="358">
        <v>0</v>
      </c>
      <c r="E10" s="358">
        <v>0</v>
      </c>
      <c r="F10" s="358">
        <v>0</v>
      </c>
      <c r="G10" s="358">
        <v>0</v>
      </c>
      <c r="H10" s="358">
        <v>0</v>
      </c>
      <c r="I10" s="358">
        <v>0</v>
      </c>
    </row>
    <row r="11" spans="1:9" ht="102" x14ac:dyDescent="0.25">
      <c r="A11" s="339" t="s">
        <v>1376</v>
      </c>
      <c r="B11" s="508">
        <v>3</v>
      </c>
      <c r="C11" s="506">
        <f>C14+C15+C16</f>
        <v>35103.899999999994</v>
      </c>
      <c r="D11" s="506">
        <f t="shared" ref="D11:I11" si="1">D14+D15+D16</f>
        <v>15771.4</v>
      </c>
      <c r="E11" s="506">
        <f t="shared" si="1"/>
        <v>19332.5</v>
      </c>
      <c r="F11" s="506">
        <f t="shared" si="1"/>
        <v>107.4</v>
      </c>
      <c r="G11" s="506">
        <f t="shared" si="1"/>
        <v>2.5</v>
      </c>
      <c r="H11" s="506">
        <f t="shared" si="1"/>
        <v>125.2</v>
      </c>
      <c r="I11" s="506">
        <f t="shared" si="1"/>
        <v>0</v>
      </c>
    </row>
    <row r="12" spans="1:9" x14ac:dyDescent="0.25">
      <c r="A12" s="339" t="s">
        <v>1377</v>
      </c>
      <c r="B12" s="511"/>
      <c r="C12" s="510"/>
      <c r="D12" s="510"/>
      <c r="E12" s="510"/>
      <c r="F12" s="510"/>
      <c r="G12" s="510"/>
      <c r="H12" s="510"/>
      <c r="I12" s="510"/>
    </row>
    <row r="13" spans="1:9" ht="15.75" thickBot="1" x14ac:dyDescent="0.3">
      <c r="A13" s="336" t="s">
        <v>1378</v>
      </c>
      <c r="B13" s="509"/>
      <c r="C13" s="507"/>
      <c r="D13" s="507"/>
      <c r="E13" s="507"/>
      <c r="F13" s="507"/>
      <c r="G13" s="507"/>
      <c r="H13" s="507"/>
      <c r="I13" s="507"/>
    </row>
    <row r="14" spans="1:9" ht="39" thickBot="1" x14ac:dyDescent="0.3">
      <c r="A14" s="336" t="s">
        <v>1379</v>
      </c>
      <c r="B14" s="338">
        <v>4</v>
      </c>
      <c r="C14" s="358">
        <v>2763.8</v>
      </c>
      <c r="D14" s="358">
        <v>1803.5</v>
      </c>
      <c r="E14" s="358">
        <v>960.3</v>
      </c>
      <c r="F14" s="358">
        <v>3</v>
      </c>
      <c r="G14" s="358">
        <v>0</v>
      </c>
      <c r="H14" s="358">
        <v>76.8</v>
      </c>
      <c r="I14" s="358">
        <v>0</v>
      </c>
    </row>
    <row r="15" spans="1:9" ht="39" thickBot="1" x14ac:dyDescent="0.3">
      <c r="A15" s="336" t="s">
        <v>1380</v>
      </c>
      <c r="B15" s="338">
        <v>5</v>
      </c>
      <c r="C15" s="358">
        <v>23240.6</v>
      </c>
      <c r="D15" s="358">
        <v>9048.2999999999993</v>
      </c>
      <c r="E15" s="358">
        <v>14192.3</v>
      </c>
      <c r="F15" s="358">
        <v>58.4</v>
      </c>
      <c r="G15" s="358">
        <v>2</v>
      </c>
      <c r="H15" s="358">
        <v>32.1</v>
      </c>
      <c r="I15" s="358">
        <v>0</v>
      </c>
    </row>
    <row r="16" spans="1:9" ht="25.5" x14ac:dyDescent="0.25">
      <c r="A16" s="339" t="s">
        <v>1381</v>
      </c>
      <c r="B16" s="508">
        <v>6</v>
      </c>
      <c r="C16" s="506">
        <v>9099.5</v>
      </c>
      <c r="D16" s="506">
        <v>4919.6000000000004</v>
      </c>
      <c r="E16" s="506">
        <v>4179.8999999999996</v>
      </c>
      <c r="F16" s="506">
        <v>46</v>
      </c>
      <c r="G16" s="506">
        <v>0.5</v>
      </c>
      <c r="H16" s="506">
        <v>16.3</v>
      </c>
      <c r="I16" s="506">
        <v>0</v>
      </c>
    </row>
    <row r="17" spans="1:9" ht="38.25" x14ac:dyDescent="0.25">
      <c r="A17" s="339" t="s">
        <v>1382</v>
      </c>
      <c r="B17" s="511"/>
      <c r="C17" s="510"/>
      <c r="D17" s="510"/>
      <c r="E17" s="510"/>
      <c r="F17" s="510"/>
      <c r="G17" s="510"/>
      <c r="H17" s="510"/>
      <c r="I17" s="510"/>
    </row>
    <row r="18" spans="1:9" ht="26.25" thickBot="1" x14ac:dyDescent="0.3">
      <c r="A18" s="336" t="s">
        <v>1383</v>
      </c>
      <c r="B18" s="509"/>
      <c r="C18" s="507"/>
      <c r="D18" s="507"/>
      <c r="E18" s="507"/>
      <c r="F18" s="507"/>
      <c r="G18" s="507"/>
      <c r="H18" s="507"/>
      <c r="I18" s="507"/>
    </row>
    <row r="19" spans="1:9" ht="63.75" x14ac:dyDescent="0.25">
      <c r="A19" s="339" t="s">
        <v>1384</v>
      </c>
      <c r="B19" s="508">
        <v>7</v>
      </c>
      <c r="C19" s="506">
        <v>0</v>
      </c>
      <c r="D19" s="506">
        <v>0</v>
      </c>
      <c r="E19" s="506">
        <v>0</v>
      </c>
      <c r="F19" s="506">
        <v>0</v>
      </c>
      <c r="G19" s="506">
        <v>0</v>
      </c>
      <c r="H19" s="506">
        <v>0</v>
      </c>
      <c r="I19" s="506">
        <v>0</v>
      </c>
    </row>
    <row r="20" spans="1:9" ht="15.75" thickBot="1" x14ac:dyDescent="0.3">
      <c r="A20" s="336" t="s">
        <v>1378</v>
      </c>
      <c r="B20" s="509"/>
      <c r="C20" s="507"/>
      <c r="D20" s="507"/>
      <c r="E20" s="507"/>
      <c r="F20" s="507"/>
      <c r="G20" s="507"/>
      <c r="H20" s="507"/>
      <c r="I20" s="507"/>
    </row>
    <row r="21" spans="1:9" ht="39" thickBot="1" x14ac:dyDescent="0.3">
      <c r="A21" s="336" t="s">
        <v>1385</v>
      </c>
      <c r="B21" s="338">
        <v>8</v>
      </c>
      <c r="C21" s="358">
        <v>0</v>
      </c>
      <c r="D21" s="358">
        <v>0</v>
      </c>
      <c r="E21" s="358">
        <v>0</v>
      </c>
      <c r="F21" s="358">
        <v>0</v>
      </c>
      <c r="G21" s="358">
        <v>0</v>
      </c>
      <c r="H21" s="358">
        <v>0</v>
      </c>
      <c r="I21" s="358">
        <v>0</v>
      </c>
    </row>
    <row r="22" spans="1:9" ht="51.75" thickBot="1" x14ac:dyDescent="0.3">
      <c r="A22" s="336" t="s">
        <v>1386</v>
      </c>
      <c r="B22" s="338">
        <v>9</v>
      </c>
      <c r="C22" s="358">
        <v>0</v>
      </c>
      <c r="D22" s="358">
        <v>0</v>
      </c>
      <c r="E22" s="358">
        <v>0</v>
      </c>
      <c r="F22" s="358">
        <v>0</v>
      </c>
      <c r="G22" s="358">
        <v>0</v>
      </c>
      <c r="H22" s="358">
        <v>0</v>
      </c>
      <c r="I22" s="358">
        <v>0</v>
      </c>
    </row>
    <row r="23" spans="1:9" ht="26.25" thickBot="1" x14ac:dyDescent="0.3">
      <c r="A23" s="336" t="s">
        <v>1387</v>
      </c>
      <c r="B23" s="338">
        <v>10</v>
      </c>
      <c r="C23" s="358">
        <v>0</v>
      </c>
      <c r="D23" s="358">
        <v>0</v>
      </c>
      <c r="E23" s="358">
        <v>0</v>
      </c>
      <c r="F23" s="358">
        <v>0</v>
      </c>
      <c r="G23" s="358">
        <v>0</v>
      </c>
      <c r="H23" s="358">
        <v>0</v>
      </c>
      <c r="I23" s="358">
        <v>0</v>
      </c>
    </row>
    <row r="24" spans="1:9" ht="51.75" thickBot="1" x14ac:dyDescent="0.3">
      <c r="A24" s="336" t="s">
        <v>1388</v>
      </c>
      <c r="B24" s="338">
        <v>11</v>
      </c>
      <c r="C24" s="358">
        <v>0</v>
      </c>
      <c r="D24" s="358">
        <v>0</v>
      </c>
      <c r="E24" s="358">
        <v>0</v>
      </c>
      <c r="F24" s="358">
        <v>0</v>
      </c>
      <c r="G24" s="358">
        <v>0</v>
      </c>
      <c r="H24" s="358">
        <v>0</v>
      </c>
      <c r="I24" s="358">
        <v>0</v>
      </c>
    </row>
    <row r="25" spans="1:9" ht="39" thickBot="1" x14ac:dyDescent="0.3">
      <c r="A25" s="336" t="s">
        <v>1389</v>
      </c>
      <c r="B25" s="338">
        <v>12</v>
      </c>
      <c r="C25" s="358">
        <v>0</v>
      </c>
      <c r="D25" s="358">
        <v>0</v>
      </c>
      <c r="E25" s="358">
        <v>0</v>
      </c>
      <c r="F25" s="358">
        <v>0</v>
      </c>
      <c r="G25" s="358">
        <v>0</v>
      </c>
      <c r="H25" s="358">
        <v>0</v>
      </c>
      <c r="I25" s="358">
        <v>0</v>
      </c>
    </row>
    <row r="26" spans="1:9" ht="51.75" thickBot="1" x14ac:dyDescent="0.3">
      <c r="A26" s="336" t="s">
        <v>1390</v>
      </c>
      <c r="B26" s="338">
        <v>13</v>
      </c>
      <c r="C26" s="358">
        <v>0</v>
      </c>
      <c r="D26" s="358">
        <v>0</v>
      </c>
      <c r="E26" s="358">
        <v>0</v>
      </c>
      <c r="F26" s="358">
        <v>0</v>
      </c>
      <c r="G26" s="358">
        <v>0</v>
      </c>
      <c r="H26" s="358">
        <v>0</v>
      </c>
      <c r="I26" s="358">
        <v>0</v>
      </c>
    </row>
    <row r="28" spans="1:9" ht="25.5" x14ac:dyDescent="0.25">
      <c r="A28" s="353" t="s">
        <v>1394</v>
      </c>
      <c r="C28" s="334"/>
      <c r="F28" s="335" t="s">
        <v>1395</v>
      </c>
    </row>
    <row r="29" spans="1:9" x14ac:dyDescent="0.25">
      <c r="A29" s="350"/>
      <c r="C29" s="334"/>
      <c r="F29" s="351" t="s">
        <v>1396</v>
      </c>
    </row>
    <row r="30" spans="1:9" ht="25.5" x14ac:dyDescent="0.25">
      <c r="A30" s="353" t="s">
        <v>354</v>
      </c>
      <c r="C30" s="334"/>
      <c r="F30" s="335" t="s">
        <v>1395</v>
      </c>
    </row>
    <row r="31" spans="1:9" x14ac:dyDescent="0.25">
      <c r="A31" s="350"/>
      <c r="C31" s="352"/>
      <c r="F31" s="351" t="s">
        <v>1396</v>
      </c>
    </row>
  </sheetData>
  <mergeCells count="35">
    <mergeCell ref="D4:E5"/>
    <mergeCell ref="I4:I6"/>
    <mergeCell ref="B8:B9"/>
    <mergeCell ref="C8:C9"/>
    <mergeCell ref="D8:D9"/>
    <mergeCell ref="E8:E9"/>
    <mergeCell ref="F8:F9"/>
    <mergeCell ref="G8:G9"/>
    <mergeCell ref="H8:H9"/>
    <mergeCell ref="I8:I9"/>
    <mergeCell ref="G16:G18"/>
    <mergeCell ref="H16:H18"/>
    <mergeCell ref="I16:I18"/>
    <mergeCell ref="B11:B13"/>
    <mergeCell ref="C11:C13"/>
    <mergeCell ref="D11:D13"/>
    <mergeCell ref="E11:E13"/>
    <mergeCell ref="F11:F13"/>
    <mergeCell ref="G11:G13"/>
    <mergeCell ref="H19:H20"/>
    <mergeCell ref="I19:I20"/>
    <mergeCell ref="A2:I2"/>
    <mergeCell ref="B19:B20"/>
    <mergeCell ref="C19:C20"/>
    <mergeCell ref="D19:D20"/>
    <mergeCell ref="E19:E20"/>
    <mergeCell ref="F19:F20"/>
    <mergeCell ref="G19:G20"/>
    <mergeCell ref="H11:H13"/>
    <mergeCell ref="I11:I13"/>
    <mergeCell ref="B16:B18"/>
    <mergeCell ref="C16:C18"/>
    <mergeCell ref="D16:D18"/>
    <mergeCell ref="E16:E18"/>
    <mergeCell ref="F16:F18"/>
  </mergeCells>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J8" sqref="J8:J12"/>
    </sheetView>
  </sheetViews>
  <sheetFormatPr defaultColWidth="8.85546875" defaultRowHeight="15.75" x14ac:dyDescent="0.25"/>
  <cols>
    <col min="1" max="1" width="20.7109375" style="22" customWidth="1"/>
    <col min="2" max="2" width="4.85546875" style="22" customWidth="1"/>
    <col min="3" max="3" width="12.28515625" style="22" customWidth="1"/>
    <col min="4" max="4" width="8.85546875" style="22"/>
    <col min="5" max="5" width="15.28515625" style="22" customWidth="1"/>
    <col min="6" max="9" width="14.42578125" style="22" customWidth="1"/>
    <col min="10" max="10" width="10.7109375" style="22" customWidth="1"/>
  </cols>
  <sheetData>
    <row r="1" spans="1:10" x14ac:dyDescent="0.25">
      <c r="A1" s="391" t="s">
        <v>469</v>
      </c>
      <c r="B1" s="391"/>
      <c r="C1" s="391"/>
      <c r="D1" s="391"/>
      <c r="E1" s="391"/>
      <c r="F1" s="391"/>
      <c r="G1" s="391"/>
      <c r="H1" s="391"/>
      <c r="I1" s="391"/>
      <c r="J1" s="391"/>
    </row>
    <row r="2" spans="1:10" x14ac:dyDescent="0.25">
      <c r="A2" s="391" t="s">
        <v>460</v>
      </c>
      <c r="B2" s="391"/>
      <c r="C2" s="391"/>
      <c r="D2" s="391"/>
      <c r="E2" s="391"/>
      <c r="F2" s="391"/>
      <c r="G2" s="391"/>
      <c r="H2" s="391"/>
      <c r="I2" s="391"/>
      <c r="J2" s="391"/>
    </row>
    <row r="3" spans="1:10" ht="32.1" customHeight="1" x14ac:dyDescent="0.25">
      <c r="A3" s="404" t="s">
        <v>550</v>
      </c>
      <c r="B3" s="404"/>
      <c r="C3" s="404"/>
      <c r="D3" s="404"/>
      <c r="E3" s="404"/>
      <c r="F3" s="404"/>
      <c r="G3" s="404"/>
      <c r="H3" s="404"/>
      <c r="I3" s="404"/>
      <c r="J3" s="22" t="s">
        <v>64</v>
      </c>
    </row>
    <row r="5" spans="1:10" x14ac:dyDescent="0.25">
      <c r="A5" s="401" t="s">
        <v>6</v>
      </c>
      <c r="B5" s="398" t="s">
        <v>7</v>
      </c>
      <c r="C5" s="395" t="s">
        <v>65</v>
      </c>
      <c r="D5" s="392" t="s">
        <v>66</v>
      </c>
      <c r="E5" s="393"/>
      <c r="F5" s="393"/>
      <c r="G5" s="393"/>
      <c r="H5" s="393"/>
      <c r="I5" s="393"/>
      <c r="J5" s="394"/>
    </row>
    <row r="6" spans="1:10" ht="38.25" customHeight="1" x14ac:dyDescent="0.25">
      <c r="A6" s="402"/>
      <c r="B6" s="399"/>
      <c r="C6" s="396"/>
      <c r="D6" s="406" t="s">
        <v>413</v>
      </c>
      <c r="E6" s="407"/>
      <c r="F6" s="398" t="s">
        <v>69</v>
      </c>
      <c r="G6" s="398" t="s">
        <v>70</v>
      </c>
      <c r="H6" s="398" t="s">
        <v>71</v>
      </c>
      <c r="I6" s="398" t="s">
        <v>459</v>
      </c>
      <c r="J6" s="398" t="s">
        <v>72</v>
      </c>
    </row>
    <row r="7" spans="1:10" ht="38.25" x14ac:dyDescent="0.25">
      <c r="A7" s="403"/>
      <c r="B7" s="400"/>
      <c r="C7" s="397"/>
      <c r="D7" s="23" t="s">
        <v>67</v>
      </c>
      <c r="E7" s="23" t="s">
        <v>68</v>
      </c>
      <c r="F7" s="400"/>
      <c r="G7" s="400"/>
      <c r="H7" s="400"/>
      <c r="I7" s="400"/>
      <c r="J7" s="400"/>
    </row>
    <row r="8" spans="1:10" ht="42.6" customHeight="1" x14ac:dyDescent="0.25">
      <c r="A8" s="24" t="s">
        <v>461</v>
      </c>
      <c r="B8" s="103" t="s">
        <v>9</v>
      </c>
      <c r="C8" s="126">
        <f>SUM(D8:J8)</f>
        <v>4005.85</v>
      </c>
      <c r="D8" s="359">
        <v>0</v>
      </c>
      <c r="E8" s="359">
        <v>0</v>
      </c>
      <c r="F8" s="359">
        <v>0</v>
      </c>
      <c r="G8" s="359">
        <v>0</v>
      </c>
      <c r="H8" s="126">
        <v>1285.8499999999999</v>
      </c>
      <c r="I8" s="359">
        <v>2720</v>
      </c>
      <c r="J8" s="359">
        <v>0</v>
      </c>
    </row>
    <row r="9" spans="1:10" ht="29.45" customHeight="1" x14ac:dyDescent="0.25">
      <c r="A9" s="210" t="s">
        <v>465</v>
      </c>
      <c r="B9" s="207" t="s">
        <v>462</v>
      </c>
      <c r="C9" s="126">
        <f t="shared" ref="C9:C12" si="0">SUM(D9:J9)</f>
        <v>4005.85</v>
      </c>
      <c r="D9" s="102">
        <v>0</v>
      </c>
      <c r="E9" s="102">
        <v>0</v>
      </c>
      <c r="F9" s="102">
        <v>0</v>
      </c>
      <c r="G9" s="102">
        <v>0</v>
      </c>
      <c r="H9" s="208">
        <v>1285.8499999999999</v>
      </c>
      <c r="I9" s="102">
        <v>2720</v>
      </c>
      <c r="J9" s="102">
        <v>0</v>
      </c>
    </row>
    <row r="10" spans="1:10" ht="29.45" customHeight="1" x14ac:dyDescent="0.25">
      <c r="A10" s="210" t="s">
        <v>466</v>
      </c>
      <c r="B10" s="207" t="s">
        <v>463</v>
      </c>
      <c r="C10" s="359">
        <f t="shared" si="0"/>
        <v>0</v>
      </c>
      <c r="D10" s="102">
        <v>0</v>
      </c>
      <c r="E10" s="102">
        <v>0</v>
      </c>
      <c r="F10" s="102">
        <v>0</v>
      </c>
      <c r="G10" s="102">
        <v>0</v>
      </c>
      <c r="H10" s="102">
        <v>0</v>
      </c>
      <c r="I10" s="102">
        <v>0</v>
      </c>
      <c r="J10" s="102">
        <v>0</v>
      </c>
    </row>
    <row r="11" spans="1:10" ht="26.45" customHeight="1" x14ac:dyDescent="0.25">
      <c r="A11" s="210" t="s">
        <v>467</v>
      </c>
      <c r="B11" s="207" t="s">
        <v>464</v>
      </c>
      <c r="C11" s="359">
        <f t="shared" si="0"/>
        <v>0</v>
      </c>
      <c r="D11" s="102">
        <v>0</v>
      </c>
      <c r="E11" s="102">
        <v>0</v>
      </c>
      <c r="F11" s="102">
        <v>0</v>
      </c>
      <c r="G11" s="102">
        <v>0</v>
      </c>
      <c r="H11" s="102">
        <v>0</v>
      </c>
      <c r="I11" s="102">
        <v>0</v>
      </c>
      <c r="J11" s="102">
        <v>0</v>
      </c>
    </row>
    <row r="12" spans="1:10" ht="36.6" customHeight="1" x14ac:dyDescent="0.25">
      <c r="A12" s="209" t="s">
        <v>468</v>
      </c>
      <c r="B12" s="208">
        <v>5</v>
      </c>
      <c r="C12" s="359">
        <f t="shared" si="0"/>
        <v>0</v>
      </c>
      <c r="D12" s="102">
        <v>0</v>
      </c>
      <c r="E12" s="102">
        <v>0</v>
      </c>
      <c r="F12" s="102">
        <v>0</v>
      </c>
      <c r="G12" s="102">
        <v>0</v>
      </c>
      <c r="H12" s="102">
        <v>0</v>
      </c>
      <c r="I12" s="102">
        <v>0</v>
      </c>
      <c r="J12" s="102">
        <v>0</v>
      </c>
    </row>
    <row r="13" spans="1:10" ht="20.25" customHeight="1" x14ac:dyDescent="0.25"/>
    <row r="14" spans="1:10" x14ac:dyDescent="0.25">
      <c r="A14" s="405" t="s">
        <v>341</v>
      </c>
      <c r="B14" s="405"/>
      <c r="C14" s="405"/>
      <c r="D14" s="405"/>
      <c r="F14" s="25" t="s">
        <v>551</v>
      </c>
      <c r="G14" s="25"/>
      <c r="I14" s="405"/>
      <c r="J14" s="405"/>
    </row>
    <row r="15" spans="1:10" x14ac:dyDescent="0.25">
      <c r="A15" s="5"/>
      <c r="B15" s="5"/>
      <c r="C15" s="5"/>
      <c r="D15" s="5"/>
      <c r="I15" s="5"/>
      <c r="J15" s="5"/>
    </row>
    <row r="16" spans="1:10" x14ac:dyDescent="0.25">
      <c r="A16" s="405" t="s">
        <v>354</v>
      </c>
      <c r="B16" s="405"/>
      <c r="C16" s="405"/>
      <c r="D16" s="405"/>
      <c r="F16" s="25" t="s">
        <v>552</v>
      </c>
      <c r="G16" s="25"/>
      <c r="I16" s="405"/>
      <c r="J16" s="405"/>
    </row>
  </sheetData>
  <mergeCells count="17">
    <mergeCell ref="A16:D16"/>
    <mergeCell ref="I16:J16"/>
    <mergeCell ref="G6:G7"/>
    <mergeCell ref="H6:H7"/>
    <mergeCell ref="I6:I7"/>
    <mergeCell ref="J6:J7"/>
    <mergeCell ref="A14:D14"/>
    <mergeCell ref="I14:J14"/>
    <mergeCell ref="D6:E6"/>
    <mergeCell ref="A1:J1"/>
    <mergeCell ref="A2:J2"/>
    <mergeCell ref="D5:J5"/>
    <mergeCell ref="C5:C7"/>
    <mergeCell ref="B5:B7"/>
    <mergeCell ref="A5:A7"/>
    <mergeCell ref="F6:F7"/>
    <mergeCell ref="A3:I3"/>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E8" sqref="E8"/>
    </sheetView>
  </sheetViews>
  <sheetFormatPr defaultColWidth="8.85546875" defaultRowHeight="15.75" x14ac:dyDescent="0.25"/>
  <cols>
    <col min="1" max="1" width="35.7109375" style="6" customWidth="1"/>
    <col min="2" max="2" width="8" style="6" customWidth="1"/>
    <col min="3" max="3" width="12.28515625" style="6" customWidth="1"/>
    <col min="4" max="4" width="18.140625" style="6" customWidth="1"/>
    <col min="5" max="5" width="7.28515625" style="6" customWidth="1"/>
    <col min="6" max="6" width="14.28515625" style="6" customWidth="1"/>
    <col min="7" max="7" width="8.7109375" style="6" customWidth="1"/>
    <col min="8" max="8" width="14.42578125" style="6" customWidth="1"/>
  </cols>
  <sheetData>
    <row r="1" spans="1:10" ht="38.1" customHeight="1" x14ac:dyDescent="0.25">
      <c r="A1" s="408" t="s">
        <v>550</v>
      </c>
      <c r="B1" s="408"/>
      <c r="C1" s="408"/>
      <c r="D1" s="408"/>
      <c r="E1" s="408"/>
      <c r="H1" s="27" t="s">
        <v>73</v>
      </c>
    </row>
    <row r="2" spans="1:10" x14ac:dyDescent="0.25">
      <c r="A2" s="148"/>
      <c r="B2" s="148"/>
      <c r="C2" s="148"/>
      <c r="D2" s="148"/>
      <c r="E2" s="148"/>
      <c r="H2" s="27"/>
    </row>
    <row r="3" spans="1:10" s="26" customFormat="1" ht="41.45" customHeight="1" x14ac:dyDescent="0.25">
      <c r="A3" s="409" t="s">
        <v>472</v>
      </c>
      <c r="B3" s="409"/>
      <c r="C3" s="409"/>
      <c r="D3" s="409"/>
      <c r="E3" s="409"/>
      <c r="F3" s="409"/>
      <c r="G3" s="409"/>
      <c r="H3" s="409"/>
    </row>
    <row r="4" spans="1:10" x14ac:dyDescent="0.25">
      <c r="A4" s="410" t="s">
        <v>74</v>
      </c>
      <c r="B4" s="410" t="s">
        <v>7</v>
      </c>
      <c r="C4" s="410" t="s">
        <v>75</v>
      </c>
      <c r="D4" s="410" t="s">
        <v>76</v>
      </c>
      <c r="E4" s="410" t="s">
        <v>77</v>
      </c>
      <c r="F4" s="410"/>
      <c r="G4" s="410"/>
      <c r="H4" s="411" t="s">
        <v>81</v>
      </c>
    </row>
    <row r="5" spans="1:10" ht="63.75" x14ac:dyDescent="0.25">
      <c r="A5" s="410"/>
      <c r="B5" s="410"/>
      <c r="C5" s="410"/>
      <c r="D5" s="410"/>
      <c r="E5" s="14" t="s">
        <v>78</v>
      </c>
      <c r="F5" s="32" t="s">
        <v>79</v>
      </c>
      <c r="G5" s="14" t="s">
        <v>80</v>
      </c>
      <c r="H5" s="411"/>
    </row>
    <row r="6" spans="1:10" x14ac:dyDescent="0.25">
      <c r="A6" s="21" t="s">
        <v>387</v>
      </c>
      <c r="B6" s="19" t="s">
        <v>9</v>
      </c>
      <c r="C6" s="357" t="s">
        <v>537</v>
      </c>
      <c r="D6" s="357" t="s">
        <v>1397</v>
      </c>
      <c r="E6" s="357" t="s">
        <v>1397</v>
      </c>
      <c r="F6" s="357" t="s">
        <v>1397</v>
      </c>
      <c r="G6" s="357" t="s">
        <v>1397</v>
      </c>
      <c r="H6" s="357" t="s">
        <v>1397</v>
      </c>
    </row>
    <row r="7" spans="1:10" ht="30" x14ac:dyDescent="0.25">
      <c r="A7" s="29" t="s">
        <v>82</v>
      </c>
      <c r="B7" s="19" t="s">
        <v>10</v>
      </c>
      <c r="C7" s="357" t="s">
        <v>537</v>
      </c>
      <c r="D7" s="357" t="s">
        <v>1397</v>
      </c>
      <c r="E7" s="357" t="s">
        <v>1397</v>
      </c>
      <c r="F7" s="357" t="s">
        <v>1397</v>
      </c>
      <c r="G7" s="357" t="s">
        <v>1397</v>
      </c>
      <c r="H7" s="357" t="s">
        <v>1397</v>
      </c>
    </row>
    <row r="8" spans="1:10" x14ac:dyDescent="0.25">
      <c r="A8" s="29" t="s">
        <v>355</v>
      </c>
      <c r="B8" s="19" t="s">
        <v>388</v>
      </c>
      <c r="C8" s="357" t="s">
        <v>537</v>
      </c>
      <c r="D8" s="357" t="s">
        <v>1397</v>
      </c>
      <c r="E8" s="357" t="s">
        <v>1397</v>
      </c>
      <c r="F8" s="357" t="s">
        <v>1397</v>
      </c>
      <c r="G8" s="357" t="s">
        <v>1397</v>
      </c>
      <c r="H8" s="357" t="s">
        <v>1397</v>
      </c>
    </row>
    <row r="9" spans="1:10" x14ac:dyDescent="0.25">
      <c r="A9" s="29" t="s">
        <v>388</v>
      </c>
      <c r="B9" s="19" t="s">
        <v>388</v>
      </c>
      <c r="C9" s="357" t="s">
        <v>537</v>
      </c>
      <c r="D9" s="357" t="s">
        <v>1397</v>
      </c>
      <c r="E9" s="357" t="s">
        <v>1397</v>
      </c>
      <c r="F9" s="357" t="s">
        <v>1397</v>
      </c>
      <c r="G9" s="357" t="s">
        <v>1397</v>
      </c>
      <c r="H9" s="357" t="s">
        <v>1397</v>
      </c>
    </row>
    <row r="10" spans="1:10" x14ac:dyDescent="0.25">
      <c r="A10" s="30" t="s">
        <v>83</v>
      </c>
      <c r="B10" s="19"/>
      <c r="C10" s="357" t="s">
        <v>537</v>
      </c>
      <c r="D10" s="357" t="s">
        <v>1397</v>
      </c>
      <c r="E10" s="357" t="s">
        <v>1397</v>
      </c>
      <c r="F10" s="357" t="s">
        <v>1397</v>
      </c>
      <c r="G10" s="357" t="s">
        <v>1397</v>
      </c>
      <c r="H10" s="357" t="s">
        <v>1397</v>
      </c>
    </row>
    <row r="12" spans="1:10" x14ac:dyDescent="0.25">
      <c r="A12" s="405" t="s">
        <v>341</v>
      </c>
      <c r="B12" s="405"/>
      <c r="C12" s="405"/>
      <c r="D12" s="405"/>
      <c r="E12" s="412" t="s">
        <v>551</v>
      </c>
      <c r="F12" s="412"/>
      <c r="G12" s="405"/>
      <c r="H12" s="405"/>
      <c r="I12" s="405"/>
      <c r="J12" s="405"/>
    </row>
    <row r="13" spans="1:10" ht="11.25" customHeight="1" x14ac:dyDescent="0.25">
      <c r="A13" s="5"/>
      <c r="B13" s="5"/>
      <c r="C13" s="5"/>
      <c r="D13" s="5"/>
      <c r="E13" s="22"/>
      <c r="F13" s="213"/>
      <c r="G13" s="5"/>
      <c r="H13" s="5"/>
      <c r="I13" s="5"/>
      <c r="J13" s="5"/>
    </row>
    <row r="14" spans="1:10" x14ac:dyDescent="0.25">
      <c r="A14" s="405" t="s">
        <v>354</v>
      </c>
      <c r="B14" s="405"/>
      <c r="C14" s="405"/>
      <c r="D14" s="405"/>
      <c r="E14" s="412" t="s">
        <v>552</v>
      </c>
      <c r="F14" s="412"/>
      <c r="G14" s="405"/>
      <c r="H14" s="405"/>
      <c r="I14" s="405"/>
      <c r="J14" s="405"/>
    </row>
    <row r="15" spans="1:10" x14ac:dyDescent="0.25">
      <c r="F15" s="28"/>
      <c r="G15" s="28"/>
    </row>
  </sheetData>
  <mergeCells count="16">
    <mergeCell ref="A12:D12"/>
    <mergeCell ref="I12:J12"/>
    <mergeCell ref="A14:D14"/>
    <mergeCell ref="I14:J14"/>
    <mergeCell ref="G12:H12"/>
    <mergeCell ref="G14:H14"/>
    <mergeCell ref="E12:F12"/>
    <mergeCell ref="E14:F14"/>
    <mergeCell ref="A1:E1"/>
    <mergeCell ref="A3:H3"/>
    <mergeCell ref="E4:G4"/>
    <mergeCell ref="D4:D5"/>
    <mergeCell ref="C4:C5"/>
    <mergeCell ref="B4:B5"/>
    <mergeCell ref="A4:A5"/>
    <mergeCell ref="H4:H5"/>
  </mergeCells>
  <printOptions horizontalCentered="1"/>
  <pageMargins left="0.70866141732283472" right="0.51181102362204722" top="0.35433070866141736" bottom="0.35433070866141736"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4" sqref="D4:E19"/>
    </sheetView>
  </sheetViews>
  <sheetFormatPr defaultColWidth="8.85546875" defaultRowHeight="15.75" x14ac:dyDescent="0.25"/>
  <cols>
    <col min="1" max="1" width="50.7109375" style="16" customWidth="1"/>
    <col min="2" max="2" width="7.42578125" style="16" customWidth="1"/>
    <col min="3" max="3" width="9.7109375" style="16" customWidth="1"/>
    <col min="4" max="4" width="11.28515625" style="16" customWidth="1"/>
    <col min="5" max="5" width="12.7109375" style="16" customWidth="1"/>
  </cols>
  <sheetData>
    <row r="1" spans="1:5" ht="24" customHeight="1" x14ac:dyDescent="0.25">
      <c r="A1" s="414" t="s">
        <v>550</v>
      </c>
      <c r="B1" s="414"/>
      <c r="C1" s="414"/>
      <c r="D1" s="414"/>
      <c r="E1" s="16" t="s">
        <v>84</v>
      </c>
    </row>
    <row r="2" spans="1:5" ht="36.75" customHeight="1" x14ac:dyDescent="0.25">
      <c r="A2" s="409" t="s">
        <v>471</v>
      </c>
      <c r="B2" s="409"/>
      <c r="C2" s="409"/>
      <c r="D2" s="409"/>
      <c r="E2" s="409"/>
    </row>
    <row r="3" spans="1:5" ht="51" x14ac:dyDescent="0.25">
      <c r="A3" s="33" t="s">
        <v>6</v>
      </c>
      <c r="B3" s="14" t="s">
        <v>7</v>
      </c>
      <c r="C3" s="32" t="s">
        <v>85</v>
      </c>
      <c r="D3" s="31" t="s">
        <v>342</v>
      </c>
      <c r="E3" s="32" t="s">
        <v>91</v>
      </c>
    </row>
    <row r="4" spans="1:5" ht="15.75" customHeight="1" x14ac:dyDescent="0.25">
      <c r="A4" s="37" t="s">
        <v>528</v>
      </c>
      <c r="B4" s="20" t="s">
        <v>458</v>
      </c>
      <c r="C4" s="357" t="s">
        <v>537</v>
      </c>
      <c r="D4" s="102">
        <v>0</v>
      </c>
      <c r="E4" s="102">
        <v>0</v>
      </c>
    </row>
    <row r="5" spans="1:5" x14ac:dyDescent="0.25">
      <c r="A5" s="36" t="s">
        <v>86</v>
      </c>
      <c r="B5" s="20" t="s">
        <v>462</v>
      </c>
      <c r="C5" s="357" t="s">
        <v>537</v>
      </c>
      <c r="D5" s="102">
        <v>0</v>
      </c>
      <c r="E5" s="102">
        <v>0</v>
      </c>
    </row>
    <row r="6" spans="1:5" ht="45" x14ac:dyDescent="0.25">
      <c r="A6" s="37" t="s">
        <v>519</v>
      </c>
      <c r="B6" s="20" t="s">
        <v>463</v>
      </c>
      <c r="C6" s="357" t="s">
        <v>537</v>
      </c>
      <c r="D6" s="102">
        <v>0</v>
      </c>
      <c r="E6" s="102">
        <v>0</v>
      </c>
    </row>
    <row r="7" spans="1:5" ht="30" x14ac:dyDescent="0.25">
      <c r="A7" s="35" t="s">
        <v>520</v>
      </c>
      <c r="B7" s="20" t="s">
        <v>464</v>
      </c>
      <c r="C7" s="357" t="s">
        <v>537</v>
      </c>
      <c r="D7" s="102">
        <v>0</v>
      </c>
      <c r="E7" s="102">
        <v>0</v>
      </c>
    </row>
    <row r="8" spans="1:5" ht="45" x14ac:dyDescent="0.25">
      <c r="A8" s="35" t="s">
        <v>521</v>
      </c>
      <c r="B8" s="20" t="s">
        <v>515</v>
      </c>
      <c r="C8" s="357" t="s">
        <v>537</v>
      </c>
      <c r="D8" s="102">
        <v>0</v>
      </c>
      <c r="E8" s="102">
        <v>0</v>
      </c>
    </row>
    <row r="9" spans="1:5" ht="30" x14ac:dyDescent="0.25">
      <c r="A9" s="35" t="s">
        <v>522</v>
      </c>
      <c r="B9" s="20" t="s">
        <v>516</v>
      </c>
      <c r="C9" s="357" t="s">
        <v>537</v>
      </c>
      <c r="D9" s="102">
        <v>0</v>
      </c>
      <c r="E9" s="102">
        <v>0</v>
      </c>
    </row>
    <row r="10" spans="1:5" ht="30" x14ac:dyDescent="0.25">
      <c r="A10" s="35" t="s">
        <v>523</v>
      </c>
      <c r="B10" s="20" t="s">
        <v>517</v>
      </c>
      <c r="C10" s="357" t="s">
        <v>537</v>
      </c>
      <c r="D10" s="102">
        <v>0</v>
      </c>
      <c r="E10" s="102">
        <v>0</v>
      </c>
    </row>
    <row r="11" spans="1:5" ht="30" x14ac:dyDescent="0.25">
      <c r="A11" s="35" t="s">
        <v>524</v>
      </c>
      <c r="B11" s="20" t="s">
        <v>518</v>
      </c>
      <c r="C11" s="357" t="s">
        <v>537</v>
      </c>
      <c r="D11" s="102">
        <v>0</v>
      </c>
      <c r="E11" s="102">
        <v>0</v>
      </c>
    </row>
    <row r="12" spans="1:5" ht="45" x14ac:dyDescent="0.25">
      <c r="A12" s="35" t="s">
        <v>525</v>
      </c>
      <c r="B12" s="20" t="s">
        <v>526</v>
      </c>
      <c r="C12" s="357" t="s">
        <v>537</v>
      </c>
      <c r="D12" s="102">
        <v>0</v>
      </c>
      <c r="E12" s="102">
        <v>0</v>
      </c>
    </row>
    <row r="13" spans="1:5" ht="18" customHeight="1" x14ac:dyDescent="0.25">
      <c r="A13" s="36" t="s">
        <v>87</v>
      </c>
      <c r="B13" s="20" t="s">
        <v>18</v>
      </c>
      <c r="C13" s="357" t="s">
        <v>537</v>
      </c>
      <c r="D13" s="102">
        <v>0</v>
      </c>
      <c r="E13" s="102">
        <v>0</v>
      </c>
    </row>
    <row r="14" spans="1:5" ht="60" x14ac:dyDescent="0.25">
      <c r="A14" s="35" t="s">
        <v>88</v>
      </c>
      <c r="B14" s="20" t="s">
        <v>19</v>
      </c>
      <c r="C14" s="357" t="s">
        <v>537</v>
      </c>
      <c r="D14" s="102">
        <v>0</v>
      </c>
      <c r="E14" s="102">
        <v>0</v>
      </c>
    </row>
    <row r="15" spans="1:5" ht="28.35" customHeight="1" x14ac:dyDescent="0.25">
      <c r="A15" s="37" t="s">
        <v>527</v>
      </c>
      <c r="B15" s="20" t="s">
        <v>20</v>
      </c>
      <c r="C15" s="357" t="s">
        <v>537</v>
      </c>
      <c r="D15" s="102">
        <v>0</v>
      </c>
      <c r="E15" s="102">
        <v>0</v>
      </c>
    </row>
    <row r="16" spans="1:5" ht="75" x14ac:dyDescent="0.25">
      <c r="A16" s="37" t="s">
        <v>191</v>
      </c>
      <c r="B16" s="20" t="s">
        <v>21</v>
      </c>
      <c r="C16" s="357" t="s">
        <v>537</v>
      </c>
      <c r="D16" s="102">
        <v>0</v>
      </c>
      <c r="E16" s="102">
        <v>0</v>
      </c>
    </row>
    <row r="17" spans="1:5" ht="45" x14ac:dyDescent="0.25">
      <c r="A17" s="37" t="s">
        <v>192</v>
      </c>
      <c r="B17" s="20" t="s">
        <v>22</v>
      </c>
      <c r="C17" s="357" t="s">
        <v>537</v>
      </c>
      <c r="D17" s="102">
        <v>0</v>
      </c>
      <c r="E17" s="102">
        <v>0</v>
      </c>
    </row>
    <row r="18" spans="1:5" ht="60" x14ac:dyDescent="0.25">
      <c r="A18" s="37" t="s">
        <v>193</v>
      </c>
      <c r="B18" s="20" t="s">
        <v>23</v>
      </c>
      <c r="C18" s="357" t="s">
        <v>537</v>
      </c>
      <c r="D18" s="102">
        <v>0</v>
      </c>
      <c r="E18" s="102">
        <v>0</v>
      </c>
    </row>
    <row r="19" spans="1:5" ht="90" x14ac:dyDescent="0.25">
      <c r="A19" s="37" t="s">
        <v>89</v>
      </c>
      <c r="B19" s="20" t="s">
        <v>24</v>
      </c>
      <c r="C19" s="357" t="s">
        <v>537</v>
      </c>
      <c r="D19" s="102">
        <v>0</v>
      </c>
      <c r="E19" s="102">
        <v>0</v>
      </c>
    </row>
    <row r="20" spans="1:5" ht="7.5" customHeight="1" x14ac:dyDescent="0.25"/>
    <row r="21" spans="1:5" x14ac:dyDescent="0.25">
      <c r="A21" s="76" t="s">
        <v>341</v>
      </c>
      <c r="B21" s="415" t="s">
        <v>551</v>
      </c>
      <c r="C21" s="415"/>
      <c r="D21" s="413"/>
      <c r="E21" s="413"/>
    </row>
    <row r="22" spans="1:5" ht="9" customHeight="1" x14ac:dyDescent="0.25">
      <c r="A22" s="38"/>
      <c r="B22" s="214"/>
      <c r="C22" s="214"/>
      <c r="D22" s="38"/>
      <c r="E22" s="38"/>
    </row>
    <row r="23" spans="1:5" x14ac:dyDescent="0.25">
      <c r="A23" s="38" t="s">
        <v>354</v>
      </c>
      <c r="B23" s="415" t="s">
        <v>552</v>
      </c>
      <c r="C23" s="415"/>
      <c r="D23" s="413"/>
      <c r="E23" s="413"/>
    </row>
  </sheetData>
  <mergeCells count="6">
    <mergeCell ref="A2:E2"/>
    <mergeCell ref="D21:E21"/>
    <mergeCell ref="D23:E23"/>
    <mergeCell ref="A1:D1"/>
    <mergeCell ref="B21:C21"/>
    <mergeCell ref="B23:C23"/>
  </mergeCells>
  <printOptions horizontalCentered="1"/>
  <pageMargins left="0.70866141732283472" right="0.31496062992125984" top="0.15748031496062992" bottom="0.15748031496062992"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election activeCell="K11" sqref="K11"/>
    </sheetView>
  </sheetViews>
  <sheetFormatPr defaultColWidth="8.85546875" defaultRowHeight="15" x14ac:dyDescent="0.25"/>
  <cols>
    <col min="1" max="1" width="3.28515625" customWidth="1"/>
    <col min="2" max="2" width="20.42578125" customWidth="1"/>
    <col min="3" max="3" width="19.42578125" customWidth="1"/>
    <col min="4" max="4" width="22.140625" customWidth="1"/>
    <col min="6" max="6" width="11.28515625" customWidth="1"/>
    <col min="7" max="7" width="12.7109375" customWidth="1"/>
    <col min="8" max="8" width="16.7109375" customWidth="1"/>
    <col min="9" max="9" width="14.140625" customWidth="1"/>
  </cols>
  <sheetData>
    <row r="2" spans="1:9" ht="15.75" x14ac:dyDescent="0.25">
      <c r="H2" s="416" t="s">
        <v>389</v>
      </c>
      <c r="I2" s="417"/>
    </row>
    <row r="3" spans="1:9" ht="31.35" customHeight="1" x14ac:dyDescent="0.25">
      <c r="A3" s="418" t="s">
        <v>356</v>
      </c>
      <c r="B3" s="418"/>
      <c r="C3" s="418"/>
      <c r="D3" s="418"/>
      <c r="E3" s="418"/>
      <c r="F3" s="418"/>
      <c r="G3" s="418"/>
      <c r="H3" s="418"/>
      <c r="I3" s="418"/>
    </row>
    <row r="4" spans="1:9" ht="17.45" customHeight="1" x14ac:dyDescent="0.25">
      <c r="A4" s="419" t="s">
        <v>357</v>
      </c>
      <c r="B4" s="419"/>
      <c r="C4" s="419"/>
      <c r="D4" s="419"/>
      <c r="E4" s="419"/>
      <c r="F4" s="419"/>
      <c r="G4" s="419"/>
      <c r="H4" s="419"/>
      <c r="I4" s="419"/>
    </row>
    <row r="5" spans="1:9" ht="18.75" x14ac:dyDescent="0.3">
      <c r="A5" s="420" t="s">
        <v>470</v>
      </c>
      <c r="B5" s="421"/>
      <c r="C5" s="421"/>
      <c r="D5" s="421"/>
      <c r="E5" s="421"/>
      <c r="F5" s="421"/>
      <c r="G5" s="421"/>
      <c r="H5" s="421"/>
      <c r="I5" s="421"/>
    </row>
    <row r="6" spans="1:9" ht="41.45" customHeight="1" x14ac:dyDescent="0.25">
      <c r="A6" s="422" t="s">
        <v>358</v>
      </c>
      <c r="B6" s="423" t="s">
        <v>359</v>
      </c>
      <c r="C6" s="425" t="s">
        <v>360</v>
      </c>
      <c r="D6" s="425" t="s">
        <v>361</v>
      </c>
      <c r="E6" s="426" t="s">
        <v>362</v>
      </c>
      <c r="F6" s="425" t="s">
        <v>363</v>
      </c>
      <c r="G6" s="425" t="s">
        <v>364</v>
      </c>
      <c r="H6" s="425" t="s">
        <v>473</v>
      </c>
      <c r="I6" s="427" t="s">
        <v>369</v>
      </c>
    </row>
    <row r="7" spans="1:9" ht="48" customHeight="1" x14ac:dyDescent="0.25">
      <c r="A7" s="422"/>
      <c r="B7" s="424"/>
      <c r="C7" s="425"/>
      <c r="D7" s="425"/>
      <c r="E7" s="426"/>
      <c r="F7" s="425"/>
      <c r="G7" s="425"/>
      <c r="H7" s="425"/>
      <c r="I7" s="427"/>
    </row>
    <row r="8" spans="1:9" x14ac:dyDescent="0.25">
      <c r="A8" s="151">
        <v>1</v>
      </c>
      <c r="B8" s="151">
        <v>2</v>
      </c>
      <c r="C8" s="151">
        <v>3</v>
      </c>
      <c r="D8" s="151">
        <v>4</v>
      </c>
      <c r="E8" s="151">
        <v>5</v>
      </c>
      <c r="F8" s="151">
        <v>6</v>
      </c>
      <c r="G8" s="151">
        <v>7</v>
      </c>
      <c r="H8" s="151">
        <v>8</v>
      </c>
      <c r="I8" s="151">
        <v>9</v>
      </c>
    </row>
    <row r="9" spans="1:9" x14ac:dyDescent="0.25">
      <c r="A9" s="428" t="s">
        <v>365</v>
      </c>
      <c r="B9" s="428"/>
      <c r="C9" s="428"/>
      <c r="D9" s="428"/>
      <c r="E9" s="428"/>
      <c r="F9" s="428"/>
      <c r="G9" s="428"/>
      <c r="H9" s="428"/>
      <c r="I9" s="428"/>
    </row>
    <row r="10" spans="1:9" x14ac:dyDescent="0.25">
      <c r="A10" s="152"/>
      <c r="B10" s="153"/>
      <c r="C10" s="154"/>
      <c r="D10" s="154"/>
      <c r="E10" s="187"/>
      <c r="F10" s="153"/>
      <c r="G10" s="153"/>
      <c r="H10" s="155"/>
      <c r="I10" s="153"/>
    </row>
    <row r="11" spans="1:9" x14ac:dyDescent="0.25">
      <c r="A11" s="156"/>
      <c r="B11" s="157"/>
      <c r="C11" s="157"/>
      <c r="D11" s="157"/>
      <c r="E11" s="186"/>
      <c r="F11" s="157"/>
      <c r="G11" s="157"/>
      <c r="H11" s="156"/>
      <c r="I11" s="157"/>
    </row>
    <row r="12" spans="1:9" x14ac:dyDescent="0.25">
      <c r="A12" s="428" t="s">
        <v>366</v>
      </c>
      <c r="B12" s="428"/>
      <c r="C12" s="428"/>
      <c r="D12" s="428"/>
      <c r="E12" s="428"/>
      <c r="F12" s="428"/>
      <c r="G12" s="428"/>
      <c r="H12" s="428"/>
      <c r="I12" s="428"/>
    </row>
    <row r="13" spans="1:9" x14ac:dyDescent="0.25">
      <c r="A13" s="152"/>
      <c r="B13" s="153"/>
      <c r="C13" s="153"/>
      <c r="D13" s="154"/>
      <c r="E13" s="187"/>
      <c r="F13" s="153"/>
      <c r="G13" s="153"/>
      <c r="H13" s="155"/>
      <c r="I13" s="153"/>
    </row>
    <row r="14" spans="1:9" x14ac:dyDescent="0.25">
      <c r="A14" s="152"/>
      <c r="B14" s="153"/>
      <c r="C14" s="153"/>
      <c r="D14" s="154"/>
      <c r="E14" s="187"/>
      <c r="F14" s="153"/>
      <c r="G14" s="153"/>
      <c r="H14" s="155"/>
      <c r="I14" s="153"/>
    </row>
    <row r="15" spans="1:9" x14ac:dyDescent="0.25">
      <c r="A15" s="429" t="s">
        <v>367</v>
      </c>
      <c r="B15" s="429"/>
      <c r="C15" s="429"/>
      <c r="D15" s="429"/>
      <c r="E15" s="429"/>
      <c r="F15" s="429"/>
      <c r="G15" s="429"/>
      <c r="H15" s="429"/>
      <c r="I15" s="429"/>
    </row>
    <row r="16" spans="1:9" x14ac:dyDescent="0.25">
      <c r="A16" s="152"/>
      <c r="B16" s="153"/>
      <c r="C16" s="153"/>
      <c r="D16" s="154"/>
      <c r="E16" s="187"/>
      <c r="F16" s="153"/>
      <c r="G16" s="153"/>
      <c r="H16" s="155"/>
      <c r="I16" s="153"/>
    </row>
    <row r="17" spans="1:9" x14ac:dyDescent="0.25">
      <c r="A17" s="428" t="s">
        <v>368</v>
      </c>
      <c r="B17" s="428"/>
      <c r="C17" s="428"/>
      <c r="D17" s="428"/>
      <c r="E17" s="428"/>
      <c r="F17" s="428"/>
      <c r="G17" s="428"/>
      <c r="H17" s="428"/>
      <c r="I17" s="428"/>
    </row>
    <row r="18" spans="1:9" ht="120" x14ac:dyDescent="0.25">
      <c r="A18" s="223">
        <v>1</v>
      </c>
      <c r="B18" s="224" t="s">
        <v>945</v>
      </c>
      <c r="C18" s="225" t="s">
        <v>946</v>
      </c>
      <c r="D18" s="224" t="s">
        <v>538</v>
      </c>
      <c r="E18" s="226" t="s">
        <v>18</v>
      </c>
      <c r="F18" s="227" t="s">
        <v>947</v>
      </c>
      <c r="G18" s="228" t="s">
        <v>973</v>
      </c>
      <c r="H18" s="229">
        <v>145</v>
      </c>
      <c r="I18" s="223">
        <v>145</v>
      </c>
    </row>
    <row r="19" spans="1:9" ht="75" x14ac:dyDescent="0.25">
      <c r="A19" s="223">
        <v>2</v>
      </c>
      <c r="B19" s="224" t="s">
        <v>948</v>
      </c>
      <c r="C19" s="225" t="s">
        <v>946</v>
      </c>
      <c r="D19" s="224" t="s">
        <v>539</v>
      </c>
      <c r="E19" s="226" t="s">
        <v>18</v>
      </c>
      <c r="F19" s="227" t="s">
        <v>949</v>
      </c>
      <c r="G19" s="228" t="s">
        <v>973</v>
      </c>
      <c r="H19" s="229">
        <v>115</v>
      </c>
      <c r="I19" s="223">
        <v>115</v>
      </c>
    </row>
    <row r="20" spans="1:9" ht="60" x14ac:dyDescent="0.25">
      <c r="A20" s="223">
        <v>3</v>
      </c>
      <c r="B20" s="224" t="s">
        <v>950</v>
      </c>
      <c r="C20" s="225" t="s">
        <v>946</v>
      </c>
      <c r="D20" s="224" t="s">
        <v>540</v>
      </c>
      <c r="E20" s="226" t="s">
        <v>23</v>
      </c>
      <c r="F20" s="227" t="s">
        <v>951</v>
      </c>
      <c r="G20" s="228" t="s">
        <v>973</v>
      </c>
      <c r="H20" s="229">
        <v>170</v>
      </c>
      <c r="I20" s="223">
        <v>170</v>
      </c>
    </row>
    <row r="21" spans="1:9" ht="77.25" customHeight="1" x14ac:dyDescent="0.25">
      <c r="A21" s="223">
        <v>4</v>
      </c>
      <c r="B21" s="224" t="s">
        <v>1344</v>
      </c>
      <c r="C21" s="225" t="s">
        <v>952</v>
      </c>
      <c r="D21" s="224" t="s">
        <v>541</v>
      </c>
      <c r="E21" s="226" t="s">
        <v>299</v>
      </c>
      <c r="F21" s="227" t="s">
        <v>953</v>
      </c>
      <c r="G21" s="228" t="s">
        <v>973</v>
      </c>
      <c r="H21" s="229">
        <v>130</v>
      </c>
      <c r="I21" s="223">
        <v>130</v>
      </c>
    </row>
    <row r="22" spans="1:9" ht="60" x14ac:dyDescent="0.25">
      <c r="A22" s="223">
        <v>5</v>
      </c>
      <c r="B22" s="224" t="s">
        <v>954</v>
      </c>
      <c r="C22" s="225" t="s">
        <v>946</v>
      </c>
      <c r="D22" s="224" t="s">
        <v>542</v>
      </c>
      <c r="E22" s="226" t="s">
        <v>18</v>
      </c>
      <c r="F22" s="227" t="s">
        <v>955</v>
      </c>
      <c r="G22" s="228" t="s">
        <v>973</v>
      </c>
      <c r="H22" s="229">
        <v>220</v>
      </c>
      <c r="I22" s="223">
        <v>220</v>
      </c>
    </row>
    <row r="23" spans="1:9" ht="135" x14ac:dyDescent="0.25">
      <c r="A23" s="223">
        <v>6</v>
      </c>
      <c r="B23" s="224" t="s">
        <v>956</v>
      </c>
      <c r="C23" s="225" t="s">
        <v>1345</v>
      </c>
      <c r="D23" s="224" t="s">
        <v>543</v>
      </c>
      <c r="E23" s="226" t="s">
        <v>18</v>
      </c>
      <c r="F23" s="227" t="s">
        <v>957</v>
      </c>
      <c r="G23" s="228" t="s">
        <v>973</v>
      </c>
      <c r="H23" s="229">
        <v>280</v>
      </c>
      <c r="I23" s="223">
        <v>280</v>
      </c>
    </row>
    <row r="24" spans="1:9" ht="135" x14ac:dyDescent="0.25">
      <c r="A24" s="223">
        <v>7</v>
      </c>
      <c r="B24" s="224" t="s">
        <v>958</v>
      </c>
      <c r="C24" s="225" t="s">
        <v>959</v>
      </c>
      <c r="D24" s="224" t="s">
        <v>544</v>
      </c>
      <c r="E24" s="226" t="s">
        <v>29</v>
      </c>
      <c r="F24" s="227" t="s">
        <v>960</v>
      </c>
      <c r="G24" s="228" t="s">
        <v>973</v>
      </c>
      <c r="H24" s="229">
        <v>410</v>
      </c>
      <c r="I24" s="223">
        <v>410</v>
      </c>
    </row>
    <row r="25" spans="1:9" ht="270" x14ac:dyDescent="0.25">
      <c r="A25" s="223">
        <v>8</v>
      </c>
      <c r="B25" s="224" t="s">
        <v>961</v>
      </c>
      <c r="C25" s="225" t="s">
        <v>962</v>
      </c>
      <c r="D25" s="224" t="s">
        <v>549</v>
      </c>
      <c r="E25" s="226" t="s">
        <v>17</v>
      </c>
      <c r="F25" s="227" t="s">
        <v>963</v>
      </c>
      <c r="G25" s="228" t="s">
        <v>973</v>
      </c>
      <c r="H25" s="229">
        <v>370</v>
      </c>
      <c r="I25" s="223">
        <v>370</v>
      </c>
    </row>
    <row r="26" spans="1:9" ht="135" x14ac:dyDescent="0.25">
      <c r="A26" s="223">
        <v>9</v>
      </c>
      <c r="B26" s="224" t="s">
        <v>964</v>
      </c>
      <c r="C26" s="225" t="s">
        <v>946</v>
      </c>
      <c r="D26" s="224" t="s">
        <v>965</v>
      </c>
      <c r="E26" s="226" t="s">
        <v>16</v>
      </c>
      <c r="F26" s="227" t="s">
        <v>966</v>
      </c>
      <c r="G26" s="228" t="s">
        <v>973</v>
      </c>
      <c r="H26" s="229">
        <v>180</v>
      </c>
      <c r="I26" s="223">
        <v>180</v>
      </c>
    </row>
    <row r="27" spans="1:9" ht="330" x14ac:dyDescent="0.25">
      <c r="A27" s="223">
        <v>10</v>
      </c>
      <c r="B27" s="224" t="s">
        <v>967</v>
      </c>
      <c r="C27" s="225" t="s">
        <v>946</v>
      </c>
      <c r="D27" s="224" t="s">
        <v>548</v>
      </c>
      <c r="E27" s="226" t="s">
        <v>16</v>
      </c>
      <c r="F27" s="227" t="s">
        <v>968</v>
      </c>
      <c r="G27" s="228" t="s">
        <v>973</v>
      </c>
      <c r="H27" s="229">
        <v>240</v>
      </c>
      <c r="I27" s="223">
        <v>240</v>
      </c>
    </row>
    <row r="28" spans="1:9" ht="75" x14ac:dyDescent="0.25">
      <c r="A28" s="223">
        <v>11</v>
      </c>
      <c r="B28" s="224" t="s">
        <v>969</v>
      </c>
      <c r="C28" s="225" t="s">
        <v>946</v>
      </c>
      <c r="D28" s="224" t="s">
        <v>546</v>
      </c>
      <c r="E28" s="226" t="s">
        <v>16</v>
      </c>
      <c r="F28" s="227" t="s">
        <v>970</v>
      </c>
      <c r="G28" s="228" t="s">
        <v>973</v>
      </c>
      <c r="H28" s="229">
        <v>210</v>
      </c>
      <c r="I28" s="223">
        <v>210</v>
      </c>
    </row>
    <row r="29" spans="1:9" ht="60" x14ac:dyDescent="0.25">
      <c r="A29" s="223">
        <v>12</v>
      </c>
      <c r="B29" s="224" t="s">
        <v>971</v>
      </c>
      <c r="C29" s="225" t="s">
        <v>946</v>
      </c>
      <c r="D29" s="224" t="s">
        <v>547</v>
      </c>
      <c r="E29" s="226" t="s">
        <v>16</v>
      </c>
      <c r="F29" s="227" t="s">
        <v>972</v>
      </c>
      <c r="G29" s="228" t="s">
        <v>973</v>
      </c>
      <c r="H29" s="229">
        <v>250</v>
      </c>
      <c r="I29" s="223">
        <v>250</v>
      </c>
    </row>
  </sheetData>
  <mergeCells count="17">
    <mergeCell ref="A9:I9"/>
    <mergeCell ref="A12:I12"/>
    <mergeCell ref="A15:I15"/>
    <mergeCell ref="A17:I17"/>
    <mergeCell ref="H2:I2"/>
    <mergeCell ref="A3:I3"/>
    <mergeCell ref="A4:I4"/>
    <mergeCell ref="A5:I5"/>
    <mergeCell ref="A6:A7"/>
    <mergeCell ref="B6:B7"/>
    <mergeCell ref="C6:C7"/>
    <mergeCell ref="D6:D7"/>
    <mergeCell ref="E6:E7"/>
    <mergeCell ref="F6:F7"/>
    <mergeCell ref="G6:G7"/>
    <mergeCell ref="I6:I7"/>
    <mergeCell ref="H6:H7"/>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84" zoomScaleNormal="84" zoomScalePageLayoutView="84" workbookViewId="0">
      <selection activeCell="A2" sqref="A2:E2"/>
    </sheetView>
  </sheetViews>
  <sheetFormatPr defaultColWidth="8.85546875" defaultRowHeight="15.75" x14ac:dyDescent="0.25"/>
  <cols>
    <col min="1" max="1" width="50.7109375" style="16" customWidth="1"/>
    <col min="2" max="2" width="7.42578125" style="16" customWidth="1"/>
    <col min="3" max="3" width="9.7109375" style="16" customWidth="1"/>
    <col min="4" max="4" width="11.28515625" style="16" customWidth="1"/>
    <col min="5" max="5" width="12.7109375" style="16" customWidth="1"/>
  </cols>
  <sheetData>
    <row r="1" spans="1:6" ht="52.35" customHeight="1" x14ac:dyDescent="0.25">
      <c r="A1" s="414" t="s">
        <v>550</v>
      </c>
      <c r="B1" s="414"/>
      <c r="C1" s="414"/>
      <c r="E1" s="354" t="s">
        <v>97</v>
      </c>
    </row>
    <row r="2" spans="1:6" ht="80.25" customHeight="1" x14ac:dyDescent="0.25">
      <c r="A2" s="390" t="s">
        <v>474</v>
      </c>
      <c r="B2" s="390"/>
      <c r="C2" s="390"/>
      <c r="D2" s="390"/>
      <c r="E2" s="390"/>
    </row>
    <row r="3" spans="1:6" ht="51" x14ac:dyDescent="0.25">
      <c r="A3" s="33" t="s">
        <v>6</v>
      </c>
      <c r="B3" s="14" t="s">
        <v>7</v>
      </c>
      <c r="C3" s="32" t="s">
        <v>99</v>
      </c>
      <c r="D3" s="31" t="s">
        <v>90</v>
      </c>
      <c r="E3" s="32" t="s">
        <v>91</v>
      </c>
    </row>
    <row r="4" spans="1:6" x14ac:dyDescent="0.25">
      <c r="A4" s="39" t="s">
        <v>110</v>
      </c>
      <c r="B4" s="20" t="s">
        <v>458</v>
      </c>
      <c r="C4" s="103" t="s">
        <v>537</v>
      </c>
      <c r="D4" s="103" t="s">
        <v>537</v>
      </c>
      <c r="E4" s="103" t="s">
        <v>537</v>
      </c>
    </row>
    <row r="5" spans="1:6" ht="47.25" x14ac:dyDescent="0.25">
      <c r="A5" s="40" t="s">
        <v>96</v>
      </c>
      <c r="B5" s="20" t="s">
        <v>462</v>
      </c>
      <c r="C5" s="103" t="s">
        <v>537</v>
      </c>
      <c r="D5" s="103" t="s">
        <v>537</v>
      </c>
      <c r="E5" s="103" t="s">
        <v>537</v>
      </c>
    </row>
    <row r="6" spans="1:6" x14ac:dyDescent="0.25">
      <c r="A6" s="40" t="s">
        <v>529</v>
      </c>
      <c r="B6" s="20" t="s">
        <v>463</v>
      </c>
      <c r="C6" s="103" t="s">
        <v>537</v>
      </c>
      <c r="D6" s="103" t="s">
        <v>537</v>
      </c>
      <c r="E6" s="103" t="s">
        <v>537</v>
      </c>
      <c r="F6" s="330"/>
    </row>
    <row r="7" spans="1:6" ht="31.5" x14ac:dyDescent="0.25">
      <c r="A7" s="41" t="s">
        <v>92</v>
      </c>
      <c r="B7" s="20" t="s">
        <v>464</v>
      </c>
      <c r="C7" s="103" t="s">
        <v>537</v>
      </c>
      <c r="D7" s="103" t="s">
        <v>537</v>
      </c>
      <c r="E7" s="103" t="s">
        <v>537</v>
      </c>
    </row>
    <row r="8" spans="1:6" x14ac:dyDescent="0.25">
      <c r="A8" s="41" t="s">
        <v>93</v>
      </c>
      <c r="B8" s="20" t="s">
        <v>515</v>
      </c>
      <c r="C8" s="103" t="s">
        <v>537</v>
      </c>
      <c r="D8" s="103" t="s">
        <v>537</v>
      </c>
      <c r="E8" s="103" t="s">
        <v>537</v>
      </c>
    </row>
    <row r="9" spans="1:6" ht="47.25" x14ac:dyDescent="0.25">
      <c r="A9" s="41" t="s">
        <v>94</v>
      </c>
      <c r="B9" s="20" t="s">
        <v>516</v>
      </c>
      <c r="C9" s="103" t="s">
        <v>537</v>
      </c>
      <c r="D9" s="103" t="s">
        <v>537</v>
      </c>
      <c r="E9" s="103" t="s">
        <v>537</v>
      </c>
    </row>
    <row r="10" spans="1:6" ht="78.75" x14ac:dyDescent="0.25">
      <c r="A10" s="34" t="s">
        <v>95</v>
      </c>
      <c r="B10" s="20" t="s">
        <v>517</v>
      </c>
      <c r="C10" s="103" t="s">
        <v>537</v>
      </c>
      <c r="D10" s="103" t="s">
        <v>537</v>
      </c>
      <c r="E10" s="103" t="s">
        <v>537</v>
      </c>
    </row>
    <row r="11" spans="1:6" x14ac:dyDescent="0.25">
      <c r="A11" s="42"/>
      <c r="B11" s="43"/>
      <c r="C11" s="43"/>
      <c r="D11" s="43"/>
      <c r="E11" s="43"/>
    </row>
    <row r="13" spans="1:6" x14ac:dyDescent="0.25">
      <c r="A13" s="76" t="s">
        <v>341</v>
      </c>
      <c r="B13" s="415" t="s">
        <v>551</v>
      </c>
      <c r="C13" s="415"/>
      <c r="D13" s="413"/>
      <c r="E13" s="413"/>
    </row>
    <row r="14" spans="1:6" x14ac:dyDescent="0.25">
      <c r="A14" s="38"/>
      <c r="B14" s="214"/>
      <c r="C14" s="214"/>
      <c r="D14" s="38"/>
      <c r="E14" s="38"/>
    </row>
    <row r="15" spans="1:6" x14ac:dyDescent="0.25">
      <c r="A15" s="38" t="s">
        <v>354</v>
      </c>
      <c r="B15" s="415" t="s">
        <v>552</v>
      </c>
      <c r="C15" s="415"/>
      <c r="D15" s="413"/>
      <c r="E15" s="413"/>
    </row>
  </sheetData>
  <mergeCells count="6">
    <mergeCell ref="A1:C1"/>
    <mergeCell ref="A2:E2"/>
    <mergeCell ref="D13:E13"/>
    <mergeCell ref="D15:E15"/>
    <mergeCell ref="B13:C13"/>
    <mergeCell ref="B15:C15"/>
  </mergeCells>
  <printOptions horizontalCentered="1"/>
  <pageMargins left="0.70866141732283472" right="0.31496062992125984" top="0.55118110236220474" bottom="0.55118110236220474" header="0.31496062992125984" footer="0.31496062992125984"/>
  <pageSetup paperSize="9" orientation="portrait" verticalDpi="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18" sqref="C18"/>
    </sheetView>
  </sheetViews>
  <sheetFormatPr defaultColWidth="8.85546875" defaultRowHeight="15" x14ac:dyDescent="0.25"/>
  <cols>
    <col min="1" max="1" width="3.85546875" customWidth="1"/>
    <col min="2" max="2" width="22.5703125" customWidth="1"/>
    <col min="3" max="3" width="24.85546875" customWidth="1"/>
    <col min="5" max="5" width="12.42578125" customWidth="1"/>
    <col min="6" max="6" width="13.28515625" customWidth="1"/>
    <col min="7" max="7" width="16.42578125" customWidth="1"/>
    <col min="8" max="8" width="14" customWidth="1"/>
  </cols>
  <sheetData>
    <row r="1" spans="1:8" x14ac:dyDescent="0.25">
      <c r="G1" s="430" t="s">
        <v>390</v>
      </c>
      <c r="H1" s="430"/>
    </row>
    <row r="3" spans="1:8" ht="15.75" x14ac:dyDescent="0.25">
      <c r="A3" s="431" t="s">
        <v>475</v>
      </c>
      <c r="B3" s="431"/>
      <c r="C3" s="431"/>
      <c r="D3" s="431"/>
      <c r="E3" s="431"/>
      <c r="F3" s="431"/>
      <c r="G3" s="431"/>
      <c r="H3" s="431"/>
    </row>
    <row r="4" spans="1:8" ht="14.45" customHeight="1" x14ac:dyDescent="0.25">
      <c r="A4" s="432" t="s">
        <v>370</v>
      </c>
      <c r="B4" s="425" t="s">
        <v>377</v>
      </c>
      <c r="C4" s="425" t="s">
        <v>378</v>
      </c>
      <c r="D4" s="425" t="s">
        <v>429</v>
      </c>
      <c r="E4" s="425" t="s">
        <v>379</v>
      </c>
      <c r="F4" s="425" t="s">
        <v>380</v>
      </c>
      <c r="G4" s="425" t="s">
        <v>476</v>
      </c>
      <c r="H4" s="425" t="s">
        <v>477</v>
      </c>
    </row>
    <row r="5" spans="1:8" ht="69" customHeight="1" x14ac:dyDescent="0.25">
      <c r="A5" s="432"/>
      <c r="B5" s="425"/>
      <c r="C5" s="425"/>
      <c r="D5" s="425"/>
      <c r="E5" s="425"/>
      <c r="F5" s="425"/>
      <c r="G5" s="425"/>
      <c r="H5" s="425"/>
    </row>
    <row r="6" spans="1:8" x14ac:dyDescent="0.25">
      <c r="A6" s="161">
        <v>1</v>
      </c>
      <c r="B6" s="188">
        <v>2</v>
      </c>
      <c r="C6" s="188">
        <v>3</v>
      </c>
      <c r="D6" s="188">
        <v>4</v>
      </c>
      <c r="E6" s="188">
        <v>5</v>
      </c>
      <c r="F6" s="188">
        <v>6</v>
      </c>
      <c r="G6" s="188">
        <v>7</v>
      </c>
      <c r="H6" s="188">
        <v>8</v>
      </c>
    </row>
    <row r="7" spans="1:8" x14ac:dyDescent="0.25">
      <c r="A7" s="433" t="s">
        <v>381</v>
      </c>
      <c r="B7" s="433"/>
      <c r="C7" s="433"/>
      <c r="D7" s="433"/>
      <c r="E7" s="433"/>
      <c r="F7" s="433"/>
      <c r="G7" s="433"/>
      <c r="H7" s="433"/>
    </row>
    <row r="8" spans="1:8" x14ac:dyDescent="0.25">
      <c r="A8" s="157"/>
      <c r="B8" s="157"/>
      <c r="C8" s="157" t="s">
        <v>615</v>
      </c>
      <c r="D8" s="185"/>
      <c r="E8" s="157"/>
      <c r="F8" s="157"/>
      <c r="G8" s="162"/>
      <c r="H8" s="157"/>
    </row>
    <row r="9" spans="1:8" x14ac:dyDescent="0.25">
      <c r="A9" s="428" t="s">
        <v>382</v>
      </c>
      <c r="B9" s="428"/>
      <c r="C9" s="428"/>
      <c r="D9" s="428"/>
      <c r="E9" s="428"/>
      <c r="F9" s="428"/>
      <c r="G9" s="428"/>
      <c r="H9" s="428"/>
    </row>
    <row r="10" spans="1:8" x14ac:dyDescent="0.25">
      <c r="A10" s="157"/>
      <c r="B10" s="157"/>
      <c r="C10" s="157" t="s">
        <v>615</v>
      </c>
      <c r="D10" s="186"/>
      <c r="E10" s="157"/>
      <c r="F10" s="157"/>
      <c r="G10" s="157"/>
      <c r="H10" s="157"/>
    </row>
    <row r="11" spans="1:8" x14ac:dyDescent="0.25">
      <c r="A11" s="428" t="s">
        <v>530</v>
      </c>
      <c r="B11" s="428"/>
      <c r="C11" s="428"/>
      <c r="D11" s="428"/>
      <c r="E11" s="428"/>
      <c r="F11" s="428"/>
      <c r="G11" s="428"/>
      <c r="H11" s="428"/>
    </row>
    <row r="12" spans="1:8" x14ac:dyDescent="0.25">
      <c r="A12" s="157"/>
      <c r="B12" s="157"/>
      <c r="C12" s="157" t="s">
        <v>615</v>
      </c>
      <c r="D12" s="186"/>
      <c r="E12" s="157"/>
      <c r="F12" s="157"/>
      <c r="G12" s="157"/>
      <c r="H12" s="157"/>
    </row>
    <row r="13" spans="1:8" x14ac:dyDescent="0.25">
      <c r="A13" s="428" t="s">
        <v>383</v>
      </c>
      <c r="B13" s="428"/>
      <c r="C13" s="428"/>
      <c r="D13" s="428"/>
      <c r="E13" s="428"/>
      <c r="F13" s="428"/>
      <c r="G13" s="428"/>
      <c r="H13" s="428"/>
    </row>
    <row r="14" spans="1:8" x14ac:dyDescent="0.25">
      <c r="A14" s="157"/>
      <c r="B14" s="157"/>
      <c r="C14" s="157" t="s">
        <v>615</v>
      </c>
      <c r="D14" s="186"/>
      <c r="E14" s="157"/>
      <c r="F14" s="157"/>
      <c r="G14" s="157"/>
      <c r="H14" s="157"/>
    </row>
    <row r="15" spans="1:8" x14ac:dyDescent="0.25">
      <c r="A15" s="428" t="s">
        <v>531</v>
      </c>
      <c r="B15" s="428"/>
      <c r="C15" s="428"/>
      <c r="D15" s="428"/>
      <c r="E15" s="428"/>
      <c r="F15" s="428"/>
      <c r="G15" s="428"/>
      <c r="H15" s="428"/>
    </row>
    <row r="16" spans="1:8" x14ac:dyDescent="0.25">
      <c r="A16" s="157"/>
      <c r="B16" s="157"/>
      <c r="C16" s="157" t="s">
        <v>615</v>
      </c>
      <c r="D16" s="186"/>
      <c r="E16" s="157"/>
      <c r="F16" s="157"/>
      <c r="G16" s="157"/>
      <c r="H16" s="157"/>
    </row>
    <row r="17" spans="1:9" x14ac:dyDescent="0.25">
      <c r="A17" s="428" t="s">
        <v>384</v>
      </c>
      <c r="B17" s="428"/>
      <c r="C17" s="428"/>
      <c r="D17" s="428"/>
      <c r="E17" s="428"/>
      <c r="F17" s="428"/>
      <c r="G17" s="428"/>
      <c r="H17" s="428"/>
    </row>
    <row r="18" spans="1:9" x14ac:dyDescent="0.25">
      <c r="A18" s="307"/>
      <c r="B18" s="331"/>
      <c r="C18" s="157" t="s">
        <v>615</v>
      </c>
      <c r="D18" s="332"/>
      <c r="E18" s="332"/>
      <c r="F18" s="332"/>
      <c r="G18" s="332"/>
      <c r="H18" s="332"/>
      <c r="I18" s="333"/>
    </row>
  </sheetData>
  <mergeCells count="16">
    <mergeCell ref="G1:H1"/>
    <mergeCell ref="A17:H17"/>
    <mergeCell ref="A3:H3"/>
    <mergeCell ref="A4:A5"/>
    <mergeCell ref="B4:B5"/>
    <mergeCell ref="C4:C5"/>
    <mergeCell ref="D4:D5"/>
    <mergeCell ref="E4:E5"/>
    <mergeCell ref="F4:F5"/>
    <mergeCell ref="G4:G5"/>
    <mergeCell ref="H4:H5"/>
    <mergeCell ref="A7:H7"/>
    <mergeCell ref="A9:H9"/>
    <mergeCell ref="A11:H11"/>
    <mergeCell ref="A13:H13"/>
    <mergeCell ref="A15:H15"/>
  </mergeCells>
  <pageMargins left="0.70866141732283472" right="0.70866141732283472" top="0.74803149606299213" bottom="0.74803149606299213" header="0.31496062992125984" footer="0.31496062992125984"/>
  <pageSetup paperSize="9" orientation="landscape"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36</vt:i4>
      </vt:variant>
    </vt:vector>
  </HeadingPairs>
  <TitlesOfParts>
    <vt:vector size="36" baseType="lpstr">
      <vt:lpstr>Тит</vt:lpstr>
      <vt:lpstr>свед</vt:lpstr>
      <vt:lpstr>науч напр</vt:lpstr>
      <vt:lpstr>таб1_фин НИР</vt:lpstr>
      <vt:lpstr>т2_ср-ва мин-в</vt:lpstr>
      <vt:lpstr>т3_ср-ваМОН</vt:lpstr>
      <vt:lpstr>свед_НИР</vt:lpstr>
      <vt:lpstr>т4_РФФИ и др</vt:lpstr>
      <vt:lpstr>свед гранты</vt:lpstr>
      <vt:lpstr>т5_ср-ва местн</vt:lpstr>
      <vt:lpstr>т6_ср-ва_хоз</vt:lpstr>
      <vt:lpstr>свед_хоздог </vt:lpstr>
      <vt:lpstr>т7_собств.ср-ва</vt:lpstr>
      <vt:lpstr>т8_межд</vt:lpstr>
      <vt:lpstr>т9_ФЦП</vt:lpstr>
      <vt:lpstr>т10_обл_знан</vt:lpstr>
      <vt:lpstr>т11_по приор_напр</vt:lpstr>
      <vt:lpstr>т12_уч_в_прогр</vt:lpstr>
      <vt:lpstr>т13_кадр_состав</vt:lpstr>
      <vt:lpstr>т14</vt:lpstr>
      <vt:lpstr>т15_кадр_по возр</vt:lpstr>
      <vt:lpstr>т16_докт+канд</vt:lpstr>
      <vt:lpstr>т17_аспирант</vt:lpstr>
      <vt:lpstr>т18_студ</vt:lpstr>
      <vt:lpstr>т19_НИРС</vt:lpstr>
      <vt:lpstr>т20_рез_НИРС</vt:lpstr>
      <vt:lpstr>т21_мт_база</vt:lpstr>
      <vt:lpstr>т22_Рез-стьНИР</vt:lpstr>
      <vt:lpstr>СТАТЬИ</vt:lpstr>
      <vt:lpstr>защиты</vt:lpstr>
      <vt:lpstr>монографии</vt:lpstr>
      <vt:lpstr>конференции</vt:lpstr>
      <vt:lpstr>выставки</vt:lpstr>
      <vt:lpstr>Прил А</vt:lpstr>
      <vt:lpstr>Прил.Б</vt:lpstr>
      <vt:lpstr>Прил.В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2016-10-31T10:35:30Z</dcterms:modified>
</cp:coreProperties>
</file>